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ACUC Reviews - FCR by Month\2022\05 May 2022\"/>
    </mc:Choice>
  </mc:AlternateContent>
  <xr:revisionPtr revIDLastSave="0" documentId="8_{808202DB-A603-40A5-8F34-77C9BAC8463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Breeding Spreadsheet" sheetId="1" r:id="rId1"/>
  </sheets>
  <externalReferences>
    <externalReference r:id="rId2"/>
  </externalReferences>
  <definedNames>
    <definedName name="Age" localSheetId="0">'Breeding Spreadsheet'!$I$6:$I$8</definedName>
    <definedName name="Age">[1]Sheet1!$G$2:$G$4</definedName>
    <definedName name="Breeding" localSheetId="0">'Breeding Spreadsheet'!$I$20:$I$22</definedName>
    <definedName name="Breeding_scheme" localSheetId="0">'Breeding Spreadsheet'!$I$20:$I$21</definedName>
    <definedName name="Breeding_scheme">[1]Sheet1!$G$16:$G$18</definedName>
    <definedName name="Frequency" localSheetId="0">'Breeding Spreadsheet'!$I$11:$I$13</definedName>
    <definedName name="Frequency1" localSheetId="0">'Breeding Spreadsheet'!#REF!</definedName>
    <definedName name="Frequency1">[1]Sheet1!#REF!</definedName>
    <definedName name="Mating" localSheetId="0">'Breeding Spreadsheet'!$I$25:$I$26</definedName>
    <definedName name="Mating">[1]Sheet1!$G$25:$G$26</definedName>
    <definedName name="Sexes" localSheetId="0">'Breeding Spreadsheet'!$I$16:$I$17</definedName>
    <definedName name="Sexes">[1]Sheet1!$G$12:$G$13</definedName>
    <definedName name="Surplus" localSheetId="0">'Breeding Spreadsheet'!#REF!</definedName>
    <definedName name="Surplus">[1]Sheet1!$G$21:$G$22</definedName>
    <definedName name="Weekly" localSheetId="0">'Breeding Spreadsheet'!$I$11:$I$13</definedName>
  </definedNames>
  <calcPr calcId="191029"/>
</workbook>
</file>

<file path=xl/calcChain.xml><?xml version="1.0" encoding="utf-8"?>
<calcChain xmlns="http://schemas.openxmlformats.org/spreadsheetml/2006/main">
  <c r="E9" i="1" l="1"/>
  <c r="E11" i="1" s="1"/>
  <c r="E6" i="1"/>
  <c r="E15" i="1" l="1"/>
  <c r="E12" i="1"/>
  <c r="F12" i="1" s="1"/>
  <c r="G12" i="1" s="1"/>
  <c r="F11" i="1"/>
  <c r="F9" i="1"/>
  <c r="G9" i="1" s="1"/>
  <c r="E13" i="1" l="1"/>
  <c r="F13" i="1"/>
  <c r="G11" i="1"/>
  <c r="E16" i="1"/>
  <c r="F16" i="1" s="1"/>
  <c r="G16" i="1" s="1"/>
  <c r="F15" i="1"/>
  <c r="G15" i="1" l="1"/>
  <c r="G17" i="1" s="1"/>
  <c r="F17" i="1"/>
  <c r="E17" i="1"/>
  <c r="G21" i="1"/>
  <c r="G13" i="1"/>
  <c r="G19" i="1" l="1"/>
  <c r="G24" i="1" s="1"/>
</calcChain>
</file>

<file path=xl/sharedStrings.xml><?xml version="1.0" encoding="utf-8"?>
<sst xmlns="http://schemas.openxmlformats.org/spreadsheetml/2006/main" count="51" uniqueCount="45">
  <si>
    <t>Number of experimental mice needed</t>
  </si>
  <si>
    <t>Age requirements</t>
  </si>
  <si>
    <t>Number mice needed/project</t>
  </si>
  <si>
    <t>Colony productivity (pups/week/female)</t>
  </si>
  <si>
    <t>Must be same age</t>
  </si>
  <si>
    <t>Number of years in project</t>
  </si>
  <si>
    <t>Can have 2-week age range</t>
  </si>
  <si>
    <t>Week</t>
  </si>
  <si>
    <t>Year</t>
  </si>
  <si>
    <t>Project</t>
  </si>
  <si>
    <t>Can have 4-week age range</t>
  </si>
  <si>
    <t>Sexes needed</t>
  </si>
  <si>
    <t>Both</t>
  </si>
  <si>
    <t>Breeding scheme</t>
  </si>
  <si>
    <t>Homozygote vs. homozygote</t>
  </si>
  <si>
    <t>Frequency which mice are needed</t>
  </si>
  <si>
    <t>Surplus mice (fudge factor)</t>
  </si>
  <si>
    <t>Number of female breeders needed for production</t>
  </si>
  <si>
    <t>Weekly</t>
  </si>
  <si>
    <t>Number of male breeders needed for production</t>
  </si>
  <si>
    <t>Every other week</t>
  </si>
  <si>
    <t>Colony productivity</t>
  </si>
  <si>
    <t>Total number of breeders needed for production</t>
  </si>
  <si>
    <t>Once a month</t>
  </si>
  <si>
    <t>Average number of pups weaned per litter</t>
  </si>
  <si>
    <t>Average number of litters produced per breeder female</t>
  </si>
  <si>
    <t>Number of female  breeders needed for replacement</t>
  </si>
  <si>
    <t>Average productive female's breeding lifespan (weeks)</t>
  </si>
  <si>
    <t>Number of male  breeders needed for replacement</t>
  </si>
  <si>
    <t>Total number of breeders needed for replacement</t>
  </si>
  <si>
    <t>One</t>
  </si>
  <si>
    <t>Mating system</t>
  </si>
  <si>
    <t>Pair</t>
  </si>
  <si>
    <t>TOTAL NUMBER OF BREEDERS NEEDED</t>
  </si>
  <si>
    <t>TOTAL SURPLUS MICE PRODUCED</t>
  </si>
  <si>
    <t>Heterozygote vs. homozygote</t>
  </si>
  <si>
    <t>Heterozygote vs. heterozygote</t>
  </si>
  <si>
    <t>Trio</t>
  </si>
  <si>
    <r>
      <t>Strain:</t>
    </r>
    <r>
      <rPr>
        <sz val="11"/>
        <color theme="1"/>
        <rFont val="Calibri"/>
        <family val="2"/>
        <scheme val="minor"/>
      </rPr>
      <t xml:space="preserve"> </t>
    </r>
  </si>
  <si>
    <r>
      <t>Protocol:</t>
    </r>
    <r>
      <rPr>
        <sz val="11"/>
        <color theme="1"/>
        <rFont val="Calibri"/>
        <family val="2"/>
        <scheme val="minor"/>
      </rPr>
      <t xml:space="preserve"> </t>
    </r>
  </si>
  <si>
    <r>
      <t>PI:</t>
    </r>
    <r>
      <rPr>
        <sz val="11"/>
        <color theme="1"/>
        <rFont val="Calibri"/>
        <family val="2"/>
        <scheme val="minor"/>
      </rPr>
      <t xml:space="preserve"> </t>
    </r>
  </si>
  <si>
    <t>Number of mice needed (incl. surplus)</t>
  </si>
  <si>
    <t>Adapted from Jackson Lab, 2007, "Breeding Strategies for Maintaining Colonies of Laboratory Mice."</t>
  </si>
  <si>
    <t>TOTAL NUMBER OF BREEDING MICE NEEDED (INCL. SURPLUS)</t>
  </si>
  <si>
    <t>*Note: Calculations are approximation. Outcome subject to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</si>
</sst>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0" fillId="0" borderId="0" xfId="0" applyFont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Border="1"/>
    <xf numFmtId="2" fontId="0" fillId="0" borderId="0" xfId="0" applyNumberFormat="1" applyFont="1" applyBorder="1" applyAlignment="1"/>
    <xf numFmtId="9" fontId="3" fillId="2" borderId="0" xfId="0" applyNumberFormat="1" applyFont="1" applyFill="1" applyAlignment="1">
      <alignment horizontal="left"/>
    </xf>
    <xf numFmtId="2" fontId="0" fillId="0" borderId="0" xfId="0" applyNumberFormat="1"/>
    <xf numFmtId="0" fontId="4" fillId="0" borderId="0" xfId="0" applyFont="1" applyAlignment="1">
      <alignment horizontal="left" wrapText="1" indent="2"/>
    </xf>
    <xf numFmtId="0" fontId="1" fillId="0" borderId="0" xfId="0" applyFont="1" applyFill="1" applyBorder="1" applyAlignment="1">
      <alignment wrapText="1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NumberFormat="1" applyBorder="1"/>
    <xf numFmtId="0" fontId="3" fillId="2" borderId="0" xfId="0" applyFont="1" applyFill="1"/>
    <xf numFmtId="0" fontId="0" fillId="0" borderId="2" xfId="0" applyBorder="1"/>
    <xf numFmtId="0" fontId="0" fillId="0" borderId="0" xfId="0" applyBorder="1" applyAlignment="1">
      <alignment horizontal="left"/>
    </xf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164" fontId="0" fillId="0" borderId="0" xfId="0" applyNumberFormat="1"/>
    <xf numFmtId="0" fontId="5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0" fillId="0" borderId="0" xfId="0" applyAlignment="1"/>
    <xf numFmtId="164" fontId="0" fillId="0" borderId="0" xfId="0" applyNumberForma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kgoka\Local%20Settings\Temporary%20Internet%20Files\Content.Outlook\UIY37UW1\Test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Breeding Spreadsheet"/>
    </sheetNames>
    <sheetDataSet>
      <sheetData sheetId="0">
        <row r="2">
          <cell r="G2" t="str">
            <v>Must be same age</v>
          </cell>
        </row>
        <row r="3">
          <cell r="G3" t="str">
            <v>Can have 2-week age range</v>
          </cell>
        </row>
        <row r="4">
          <cell r="G4" t="str">
            <v>Can have 4-week age range</v>
          </cell>
        </row>
        <row r="12">
          <cell r="G12" t="str">
            <v>Both</v>
          </cell>
        </row>
        <row r="13">
          <cell r="G13" t="str">
            <v>One</v>
          </cell>
        </row>
        <row r="16">
          <cell r="G16" t="str">
            <v>Homozygote vs. homozygote</v>
          </cell>
        </row>
        <row r="17">
          <cell r="G17" t="str">
            <v>Heterozygote vs. homozygote</v>
          </cell>
        </row>
        <row r="18">
          <cell r="G18" t="str">
            <v>Heterozygote vs. heterozygote</v>
          </cell>
        </row>
        <row r="21">
          <cell r="G21" t="str">
            <v>No</v>
          </cell>
        </row>
        <row r="22">
          <cell r="G22" t="str">
            <v>Yes</v>
          </cell>
        </row>
        <row r="25">
          <cell r="G25" t="str">
            <v>Pair</v>
          </cell>
        </row>
        <row r="26">
          <cell r="G26" t="str">
            <v>Trio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zoomScaleNormal="100" workbookViewId="0">
      <selection activeCell="A29" sqref="A29"/>
    </sheetView>
  </sheetViews>
  <sheetFormatPr defaultRowHeight="15" x14ac:dyDescent="0.25"/>
  <cols>
    <col min="1" max="1" width="51.7109375" style="4" bestFit="1" customWidth="1"/>
    <col min="2" max="2" width="27" style="2" bestFit="1" customWidth="1"/>
    <col min="3" max="3" width="2.7109375" customWidth="1"/>
    <col min="4" max="4" width="49.42578125" bestFit="1" customWidth="1"/>
    <col min="5" max="5" width="9.5703125" bestFit="1" customWidth="1"/>
    <col min="6" max="6" width="9.140625" style="23"/>
    <col min="7" max="7" width="7.28515625" bestFit="1" customWidth="1"/>
    <col min="9" max="9" width="9.140625" hidden="1" customWidth="1"/>
  </cols>
  <sheetData>
    <row r="1" spans="1:9" x14ac:dyDescent="0.25">
      <c r="A1" s="4" t="s">
        <v>40</v>
      </c>
      <c r="F1"/>
    </row>
    <row r="2" spans="1:9" x14ac:dyDescent="0.25">
      <c r="A2" s="4" t="s">
        <v>39</v>
      </c>
      <c r="F2"/>
    </row>
    <row r="3" spans="1:9" x14ac:dyDescent="0.25">
      <c r="A3" s="4" t="s">
        <v>38</v>
      </c>
      <c r="F3"/>
    </row>
    <row r="4" spans="1:9" x14ac:dyDescent="0.25">
      <c r="F4"/>
    </row>
    <row r="5" spans="1:9" x14ac:dyDescent="0.25">
      <c r="A5" s="1" t="s">
        <v>0</v>
      </c>
      <c r="I5" s="3" t="s">
        <v>1</v>
      </c>
    </row>
    <row r="6" spans="1:9" x14ac:dyDescent="0.25">
      <c r="A6" s="4" t="s">
        <v>2</v>
      </c>
      <c r="B6" s="5">
        <v>0</v>
      </c>
      <c r="D6" s="4" t="s">
        <v>3</v>
      </c>
      <c r="E6" s="6">
        <f>B14/B15*B13</f>
        <v>0.75</v>
      </c>
      <c r="I6" t="s">
        <v>4</v>
      </c>
    </row>
    <row r="7" spans="1:9" x14ac:dyDescent="0.25">
      <c r="A7" s="4" t="s">
        <v>5</v>
      </c>
      <c r="B7" s="7">
        <v>3</v>
      </c>
      <c r="I7" t="s">
        <v>6</v>
      </c>
    </row>
    <row r="8" spans="1:9" x14ac:dyDescent="0.25">
      <c r="A8" s="4" t="s">
        <v>11</v>
      </c>
      <c r="B8" s="8" t="s">
        <v>12</v>
      </c>
      <c r="E8" t="s">
        <v>7</v>
      </c>
      <c r="F8" s="23" t="s">
        <v>8</v>
      </c>
      <c r="G8" t="s">
        <v>9</v>
      </c>
      <c r="I8" t="s">
        <v>10</v>
      </c>
    </row>
    <row r="9" spans="1:9" x14ac:dyDescent="0.25">
      <c r="A9" s="4" t="s">
        <v>13</v>
      </c>
      <c r="B9" s="8" t="s">
        <v>14</v>
      </c>
      <c r="D9" s="4" t="s">
        <v>41</v>
      </c>
      <c r="E9" s="9">
        <f>B6*IF(B8="Both",1,2)*IF(B9="Homozygote vs. homozygote",1,(IF(B9="Heterozygote vs. homozygote",2,4)))*(1+B10)/52/B7</f>
        <v>0</v>
      </c>
      <c r="F9" s="23">
        <f>E9*52</f>
        <v>0</v>
      </c>
      <c r="G9">
        <f>F9*B7</f>
        <v>0</v>
      </c>
    </row>
    <row r="10" spans="1:9" x14ac:dyDescent="0.25">
      <c r="A10" s="4" t="s">
        <v>16</v>
      </c>
      <c r="B10" s="10">
        <v>0.1</v>
      </c>
      <c r="I10" s="3" t="s">
        <v>15</v>
      </c>
    </row>
    <row r="11" spans="1:9" x14ac:dyDescent="0.25">
      <c r="A11" s="12"/>
      <c r="D11" s="4" t="s">
        <v>17</v>
      </c>
      <c r="E11" s="11">
        <f>E9/E6/B15</f>
        <v>0</v>
      </c>
      <c r="F11" s="23">
        <f>ROUNDUP(E11*52,0)</f>
        <v>0</v>
      </c>
      <c r="G11">
        <f>F11*B7</f>
        <v>0</v>
      </c>
      <c r="I11" t="s">
        <v>18</v>
      </c>
    </row>
    <row r="12" spans="1:9" x14ac:dyDescent="0.25">
      <c r="A12" s="1" t="s">
        <v>21</v>
      </c>
      <c r="D12" s="4" t="s">
        <v>19</v>
      </c>
      <c r="E12" s="11">
        <f>E11*IF(B17="Pair",1,0.5)</f>
        <v>0</v>
      </c>
      <c r="F12" s="23">
        <f>ROUNDUP(E12*52,0)</f>
        <v>0</v>
      </c>
      <c r="G12">
        <f>F12*B7</f>
        <v>0</v>
      </c>
      <c r="I12" t="s">
        <v>20</v>
      </c>
    </row>
    <row r="13" spans="1:9" x14ac:dyDescent="0.25">
      <c r="A13" s="4" t="s">
        <v>24</v>
      </c>
      <c r="B13" s="7">
        <v>6</v>
      </c>
      <c r="D13" s="13" t="s">
        <v>22</v>
      </c>
      <c r="E13" s="11">
        <f>SUM(E11:E12)</f>
        <v>0</v>
      </c>
      <c r="F13" s="23">
        <f>SUM(F11:F12)</f>
        <v>0</v>
      </c>
      <c r="G13" s="14">
        <f>SUM(G11:G12)</f>
        <v>0</v>
      </c>
      <c r="I13" t="s">
        <v>23</v>
      </c>
    </row>
    <row r="14" spans="1:9" x14ac:dyDescent="0.25">
      <c r="A14" s="4" t="s">
        <v>25</v>
      </c>
      <c r="B14" s="7">
        <v>4</v>
      </c>
    </row>
    <row r="15" spans="1:9" x14ac:dyDescent="0.25">
      <c r="A15" s="4" t="s">
        <v>27</v>
      </c>
      <c r="B15" s="7">
        <v>32</v>
      </c>
      <c r="D15" s="4" t="s">
        <v>26</v>
      </c>
      <c r="E15" s="11">
        <f>E11/E6/B15</f>
        <v>0</v>
      </c>
      <c r="F15" s="23">
        <f>ROUNDUP(E15*52,0)</f>
        <v>0</v>
      </c>
      <c r="G15">
        <f>F15*B7</f>
        <v>0</v>
      </c>
      <c r="I15" s="3" t="s">
        <v>11</v>
      </c>
    </row>
    <row r="16" spans="1:9" x14ac:dyDescent="0.25">
      <c r="B16" s="15"/>
      <c r="D16" s="4" t="s">
        <v>28</v>
      </c>
      <c r="E16" s="11">
        <f>E15*IF(B17="Pair",1,0.5)</f>
        <v>0</v>
      </c>
      <c r="F16" s="23">
        <f>ROUNDUP(E16*52,0)</f>
        <v>0</v>
      </c>
      <c r="G16">
        <f>F16*B7</f>
        <v>0</v>
      </c>
      <c r="I16" t="s">
        <v>12</v>
      </c>
    </row>
    <row r="17" spans="1:9" x14ac:dyDescent="0.25">
      <c r="A17" s="4" t="s">
        <v>31</v>
      </c>
      <c r="B17" s="17" t="s">
        <v>37</v>
      </c>
      <c r="D17" s="13" t="s">
        <v>29</v>
      </c>
      <c r="E17" s="11">
        <f>SUM(E15:E16)</f>
        <v>0</v>
      </c>
      <c r="F17" s="23">
        <f t="shared" ref="F17:G17" si="0">SUM(F15:F16)</f>
        <v>0</v>
      </c>
      <c r="G17" s="16">
        <f t="shared" si="0"/>
        <v>0</v>
      </c>
      <c r="I17" t="s">
        <v>30</v>
      </c>
    </row>
    <row r="18" spans="1:9" ht="15.75" thickBot="1" x14ac:dyDescent="0.3">
      <c r="D18" s="4"/>
    </row>
    <row r="19" spans="1:9" ht="15.75" thickBot="1" x14ac:dyDescent="0.3">
      <c r="B19" s="19"/>
      <c r="D19" s="4" t="s">
        <v>33</v>
      </c>
      <c r="E19" s="2"/>
      <c r="G19" s="18">
        <f>G13+G17</f>
        <v>0</v>
      </c>
      <c r="I19" s="3" t="s">
        <v>13</v>
      </c>
    </row>
    <row r="20" spans="1:9" ht="15.75" thickBot="1" x14ac:dyDescent="0.3">
      <c r="D20" s="1"/>
      <c r="I20" t="s">
        <v>14</v>
      </c>
    </row>
    <row r="21" spans="1:9" ht="15.75" thickBot="1" x14ac:dyDescent="0.3">
      <c r="D21" s="4" t="s">
        <v>34</v>
      </c>
      <c r="G21" s="20">
        <f>B13*B14*G11-B6</f>
        <v>0</v>
      </c>
      <c r="I21" t="s">
        <v>35</v>
      </c>
    </row>
    <row r="22" spans="1:9" x14ac:dyDescent="0.25">
      <c r="G22" s="21"/>
      <c r="I22" t="s">
        <v>36</v>
      </c>
    </row>
    <row r="23" spans="1:9" ht="15.75" thickBot="1" x14ac:dyDescent="0.3"/>
    <row r="24" spans="1:9" s="27" customFormat="1" ht="16.5" thickTop="1" thickBot="1" x14ac:dyDescent="0.3">
      <c r="A24" s="25"/>
      <c r="B24" s="26"/>
      <c r="D24" s="25" t="s">
        <v>43</v>
      </c>
      <c r="F24" s="28"/>
      <c r="G24" s="22">
        <f>G19+G21</f>
        <v>0</v>
      </c>
      <c r="I24" s="25" t="s">
        <v>31</v>
      </c>
    </row>
    <row r="25" spans="1:9" s="27" customFormat="1" ht="15.75" thickTop="1" x14ac:dyDescent="0.25">
      <c r="A25" s="25"/>
      <c r="B25" s="26"/>
      <c r="F25" s="28"/>
      <c r="I25" s="27" t="s">
        <v>32</v>
      </c>
    </row>
    <row r="26" spans="1:9" s="27" customFormat="1" x14ac:dyDescent="0.25">
      <c r="A26" s="24" t="s">
        <v>42</v>
      </c>
      <c r="B26" s="26"/>
      <c r="F26" s="28"/>
      <c r="I26" s="27" t="s">
        <v>37</v>
      </c>
    </row>
    <row r="28" spans="1:9" ht="30" x14ac:dyDescent="0.25">
      <c r="A28" s="4" t="s">
        <v>44</v>
      </c>
    </row>
  </sheetData>
  <dataValidations count="5">
    <dataValidation type="list" allowBlank="1" showInputMessage="1" showErrorMessage="1" sqref="B9" xr:uid="{00000000-0002-0000-0000-000000000000}">
      <formula1>Breeding</formula1>
    </dataValidation>
    <dataValidation type="list" showInputMessage="1" showErrorMessage="1" sqref="B8" xr:uid="{00000000-0002-0000-0000-000001000000}">
      <formula1>Sexes</formula1>
    </dataValidation>
    <dataValidation type="list" allowBlank="1" showInputMessage="1" showErrorMessage="1" sqref="B17" xr:uid="{00000000-0002-0000-0000-000002000000}">
      <formula1>Mating</formula1>
    </dataValidation>
    <dataValidation allowBlank="1" showInputMessage="1" showErrorMessage="1" prompt="Enter fudge factor (e.g. 10%)" sqref="B10" xr:uid="{00000000-0002-0000-0000-000003000000}"/>
    <dataValidation type="whole" allowBlank="1" showInputMessage="1" showErrorMessage="1" sqref="B7" xr:uid="{00000000-0002-0000-0000-000004000000}">
      <formula1>1</formula1>
      <formula2>3</formula2>
    </dataValidation>
  </dataValidation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>
    <_dlc_DocId xmlns="45232380-db7e-4008-90bf-9efe09a33ca4">SPDOR-3-2</_dlc_DocId>
    <_dlc_DocIdUrl xmlns="45232380-db7e-4008-90bf-9efe09a33ca4">
      <Url>https://share.uh.edu/dor/_layouts/DocIdRedir.aspx?ID=SPDOR-3-2</Url>
      <Description>SPDOR-3-2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EFE7D459D9FD408E4F2E3917432084" ma:contentTypeVersion="5" ma:contentTypeDescription="Create a new document." ma:contentTypeScope="" ma:versionID="ebe5d3d66fe9e32c6d0796b5cccd67e5">
  <xsd:schema xmlns:xsd="http://www.w3.org/2001/XMLSchema" xmlns:xs="http://www.w3.org/2001/XMLSchema" xmlns:p="http://schemas.microsoft.com/office/2006/metadata/properties" xmlns:ns2="45232380-db7e-4008-90bf-9efe09a33ca4" targetNamespace="http://schemas.microsoft.com/office/2006/metadata/properties" ma:root="true" ma:fieldsID="6bfeb54817cccc63680291989abe2a4e" ns2:_="">
    <xsd:import namespace="45232380-db7e-4008-90bf-9efe09a33ca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32380-db7e-4008-90bf-9efe09a33c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CAF882-E07B-42A5-8337-0EA444718E60}">
  <ds:schemaRefs>
    <ds:schemaRef ds:uri="http://purl.org/dc/dcmitype/"/>
    <ds:schemaRef ds:uri="http://purl.org/dc/elements/1.1/"/>
    <ds:schemaRef ds:uri="http://schemas.microsoft.com/office/2006/metadata/properties"/>
    <ds:schemaRef ds:uri="45232380-db7e-4008-90bf-9efe09a33ca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7157256-2725-44D7-95F4-3B66C92900E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794FD27-9A37-47C9-AE69-69AF162C43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232380-db7e-4008-90bf-9efe09a33c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E5F5C7C-3D16-4243-B7AC-BD8C741DD8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Breeding Spreadsheet</vt:lpstr>
      <vt:lpstr>'Breeding Spreadsheet'!Age</vt:lpstr>
      <vt:lpstr>'Breeding Spreadsheet'!Breeding</vt:lpstr>
      <vt:lpstr>'Breeding Spreadsheet'!Breeding_scheme</vt:lpstr>
      <vt:lpstr>'Breeding Spreadsheet'!Frequency</vt:lpstr>
      <vt:lpstr>'Breeding Spreadsheet'!Mating</vt:lpstr>
      <vt:lpstr>'Breeding Spreadsheet'!Sexes</vt:lpstr>
      <vt:lpstr>'Breeding Spreadsheet'!Weekly</vt:lpstr>
    </vt:vector>
  </TitlesOfParts>
  <Company>UTHSC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Breeding Calculatior Option #1-Pending IACUC Review</dc:title>
  <dc:creator>Thomas Gomez</dc:creator>
  <cp:lastModifiedBy>IACUC Reviewer Comment</cp:lastModifiedBy>
  <dcterms:created xsi:type="dcterms:W3CDTF">2009-09-18T00:02:43Z</dcterms:created>
  <dcterms:modified xsi:type="dcterms:W3CDTF">2022-05-09T18:44:48Z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0x010100DAEFE7D459D9FD408E4F2E3917432084</vt:lpwstr>
  </property>
  <property fmtid="{D5CDD505-2E9C-101B-9397-08002B2CF9AE}" pid="3" name="Created By">
    <vt:lpwstr>COUGARNET\yvpancha</vt:lpwstr>
  </property>
  <property fmtid="{D5CDD505-2E9C-101B-9397-08002B2CF9AE}" pid="4" name="_dlc_DocIdItemGuid">
    <vt:lpwstr>c3516961-668f-4acc-a278-c1791d98a7e3</vt:lpwstr>
  </property>
  <property fmtid="{D5CDD505-2E9C-101B-9397-08002B2CF9AE}" pid="5" name="Modified By">
    <vt:lpwstr>COUGARNET\yvpancha</vt:lpwstr>
  </property>
  <property fmtid="{D5CDD505-2E9C-101B-9397-08002B2CF9AE}" pid="6" name="FileLeafRef">
    <vt:lpwstr>Breeding Calculations Spreadsheet.xlsx</vt:lpwstr>
  </property>
  <property fmtid="{D5CDD505-2E9C-101B-9397-08002B2CF9AE}" pid="7" name="source_item_id">
    <vt:i4>2</vt:i4>
  </property>
</Properties>
</file>