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33ECA977-1245-476B-96FC-CD2A19AAE4E0}" xr6:coauthVersionLast="36" xr6:coauthVersionMax="36" xr10:uidLastSave="{D0E6C228-7B90-42D9-9BBD-44623569D931}"/>
  <bookViews>
    <workbookView xWindow="240" yWindow="150" windowWidth="20700" windowHeight="10680" xr2:uid="{00000000-000D-0000-FFFF-FFFF00000000}"/>
  </bookViews>
  <sheets>
    <sheet name="FY26 Budget Template" sheetId="45" r:id="rId1"/>
  </sheets>
  <definedNames>
    <definedName name="_xlnm.Print_Area" localSheetId="0">'FY26 Budget Template'!$A$1:$F$51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Template'!#REF!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Template'!$A$7:$B$7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"Provider=Microsoft.Jet.OLEDB.4.0;Password=Jf%&amp;1'y}3$S55[*QKt""d1%uQP7HYukFu7WpL;User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E14" i="45" l="1"/>
  <c r="E42" i="45" l="1"/>
  <c r="E35" i="45"/>
  <c r="E11" i="45"/>
  <c r="E45" i="45" l="1"/>
  <c r="E47" i="45" s="1"/>
  <c r="E37" i="45"/>
  <c r="D42" i="45"/>
  <c r="C42" i="45"/>
  <c r="D35" i="45"/>
  <c r="C35" i="45"/>
  <c r="D11" i="45"/>
  <c r="C11" i="45"/>
  <c r="C37" i="45" l="1"/>
  <c r="D45" i="45"/>
  <c r="D47" i="45" s="1"/>
  <c r="C45" i="45"/>
  <c r="D37" i="45"/>
  <c r="C47" i="45" l="1"/>
</calcChain>
</file>

<file path=xl/sharedStrings.xml><?xml version="1.0" encoding="utf-8"?>
<sst xmlns="http://schemas.openxmlformats.org/spreadsheetml/2006/main" count="72" uniqueCount="66">
  <si>
    <t>Account</t>
  </si>
  <si>
    <t>Description</t>
  </si>
  <si>
    <t>ROLLOVER BALANCE</t>
  </si>
  <si>
    <t>Total Income</t>
  </si>
  <si>
    <t>Program Expenses</t>
  </si>
  <si>
    <t xml:space="preserve">ADMINISTRATION FEE                                   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</si>
  <si>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</si>
  <si>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</si>
  <si>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</si>
  <si>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</si>
  <si>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</si>
  <si>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</si>
  <si>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</si>
  <si>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</si>
  <si>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40-30008-016-30001</t>
  </si>
  <si>
    <t>40-49001-016-30001</t>
  </si>
  <si>
    <t>40-40001-016-30001</t>
  </si>
  <si>
    <t>40-70009-016-30001</t>
  </si>
  <si>
    <t>Faculty Student Association of DMC-Student Activity Fund</t>
  </si>
  <si>
    <t>University Council (UC)</t>
  </si>
  <si>
    <t>ACTIVITIES FEES INCOME</t>
  </si>
  <si>
    <t>40-70135-016-30001</t>
  </si>
  <si>
    <t>UC MEETING DINNERS</t>
  </si>
  <si>
    <t>Comments</t>
  </si>
  <si>
    <t>BUDGET TEMPLATE</t>
  </si>
  <si>
    <t>Formula cell (Don't change)</t>
  </si>
  <si>
    <t>40-70173-016-30001</t>
  </si>
  <si>
    <t>PROGRAMS AND PROJECTS</t>
  </si>
  <si>
    <t>40-70248-016-30001</t>
  </si>
  <si>
    <t>DOWNSTATE CHRISTIAN FELLOWSHIP (DCF)</t>
  </si>
  <si>
    <t>40-70255-016-30001</t>
  </si>
  <si>
    <t>MAIMONIDES SOCIETY</t>
  </si>
  <si>
    <t>40-70256-016-30001</t>
  </si>
  <si>
    <t>MEDICIAL ARTIST'S GUILD/BROOKLYN STORIES</t>
  </si>
  <si>
    <t>40-70257-016-30001</t>
  </si>
  <si>
    <t>MUSLIM STUDENTS ASSOCIATION (MSA)</t>
  </si>
  <si>
    <t>40-70280-016-30001</t>
  </si>
  <si>
    <t>BROOKLYN FREE CINIC (BFC)</t>
  </si>
  <si>
    <t>40-70281-016-30001</t>
  </si>
  <si>
    <t>CHINESE AMERICAN MEDICAL SOCIETY (CAMS)</t>
  </si>
  <si>
    <t>40-70333-016-30001</t>
  </si>
  <si>
    <t>DOWNSTATE ORG OF SO. ASIAN STUDENTS (DOSAS)</t>
  </si>
  <si>
    <t>WINTER/SPRING EVENTS</t>
  </si>
  <si>
    <t>40-70349-016-30001</t>
  </si>
  <si>
    <t>40-70348-016-30001</t>
  </si>
  <si>
    <t>THANKSGIVING DINNER</t>
  </si>
  <si>
    <t>40-70356-016-30001</t>
  </si>
  <si>
    <t>MULTICULTURAL FAIR</t>
  </si>
  <si>
    <t>40-70358-016-30001</t>
  </si>
  <si>
    <t>SUNY STUDENT ASSEMBLY</t>
  </si>
  <si>
    <t>40-70388-016-30001</t>
  </si>
  <si>
    <t>STUDENT ORGANIZATION LEADERSHIP TRAINING</t>
  </si>
  <si>
    <t>40-70391-016-30001</t>
  </si>
  <si>
    <t>40-70392-016-30001</t>
  </si>
  <si>
    <t>DOWNSTATE ART INSTALLATION SOCIETY (DAIS)</t>
  </si>
  <si>
    <t>40-70400-016-30001</t>
  </si>
  <si>
    <t>GLOBAL SURGERY STUDENT ALLIANCE</t>
  </si>
  <si>
    <t>BLOCK PARTY</t>
  </si>
  <si>
    <t>40-70249-016-30001</t>
  </si>
  <si>
    <t>DANIEL HALE WILLIAMS SOCIETY (DHWS)</t>
  </si>
  <si>
    <t>40-70418-016-30001</t>
  </si>
  <si>
    <t>MULTICULTURAL/DIVERSITY PROGRAMMING</t>
  </si>
  <si>
    <t>FY 2026 = June 1, 2025 through May 31, 2026</t>
  </si>
  <si>
    <t>Certified Budget 2024 - 2025</t>
  </si>
  <si>
    <t>Current YTD as of 02/28/25</t>
  </si>
  <si>
    <t>Proposed Budget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</si>
</sst>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85">
    <xf numFmtId="0" fontId="0" fillId="0" borderId="0" xfId="0"/>
    <xf numFmtId="39" fontId="0" fillId="0" borderId="0" xfId="0" applyNumberFormat="1" applyBorder="1"/>
    <xf numFmtId="7" fontId="0" fillId="0" borderId="0" xfId="0" applyNumberFormat="1" applyBorder="1"/>
    <xf numFmtId="0" fontId="0" fillId="0" borderId="0" xfId="0" applyBorder="1"/>
    <xf numFmtId="0" fontId="22" fillId="0" borderId="10" xfId="0" applyNumberFormat="1" applyFont="1" applyBorder="1"/>
    <xf numFmtId="0" fontId="22" fillId="0" borderId="0" xfId="0" applyNumberFormat="1" applyFont="1" applyBorder="1"/>
    <xf numFmtId="39" fontId="22" fillId="0" borderId="0" xfId="0" applyNumberFormat="1" applyFont="1" applyBorder="1" applyAlignment="1">
      <alignment horizontal="center" wrapText="1"/>
    </xf>
    <xf numFmtId="7" fontId="22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3" fontId="1" fillId="0" borderId="10" xfId="28" applyFont="1" applyBorder="1"/>
    <xf numFmtId="0" fontId="22" fillId="0" borderId="0" xfId="0" applyNumberFormat="1" applyFont="1" applyFill="1" applyBorder="1"/>
    <xf numFmtId="7" fontId="22" fillId="0" borderId="0" xfId="0" applyNumberFormat="1" applyFont="1" applyFill="1" applyBorder="1"/>
    <xf numFmtId="7" fontId="22" fillId="0" borderId="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applyNumberFormat="1" applyFont="1" applyFill="1" applyBorder="1" applyAlignment="1">
      <alignment horizontal="left"/>
    </xf>
    <xf numFmtId="43" fontId="1" fillId="0" borderId="10" xfId="28" applyFont="1" applyFill="1" applyBorder="1"/>
    <xf numFmtId="44" fontId="22" fillId="0" borderId="0" xfId="29" applyFont="1" applyFill="1" applyBorder="1"/>
    <xf numFmtId="0" fontId="22" fillId="0" borderId="0" xfId="0" applyFont="1" applyBorder="1"/>
    <xf numFmtId="0" fontId="7" fillId="0" borderId="0" xfId="0" applyNumberFormat="1" applyFont="1" applyBorder="1"/>
    <xf numFmtId="7" fontId="7" fillId="0" borderId="0" xfId="0" applyNumberFormat="1" applyFont="1" applyBorder="1"/>
    <xf numFmtId="7" fontId="0" fillId="0" borderId="0" xfId="0" applyNumberFormat="1" applyFill="1" applyBorder="1"/>
    <xf numFmtId="0" fontId="0" fillId="0" borderId="0" xfId="0" applyFill="1" applyBorder="1"/>
    <xf numFmtId="44" fontId="22" fillId="0" borderId="0" xfId="29" applyFont="1" applyBorder="1"/>
    <xf numFmtId="44" fontId="1" fillId="0" borderId="0" xfId="29" applyFont="1" applyFill="1" applyBorder="1"/>
    <xf numFmtId="44" fontId="22" fillId="0" borderId="11" xfId="29" applyFont="1" applyFill="1" applyBorder="1"/>
    <xf numFmtId="39" fontId="0" fillId="0" borderId="0" xfId="0" applyNumberFormat="1" applyFill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Border="1" applyAlignment="1">
      <alignment horizontal="center"/>
    </xf>
    <xf numFmtId="8" fontId="1" fillId="0" borderId="0" xfId="29" applyNumberFormat="1" applyFont="1" applyFill="1" applyBorder="1"/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22" fillId="0" borderId="0" xfId="0" applyNumberFormat="1" applyFont="1" applyFill="1" applyBorder="1"/>
    <xf numFmtId="44" fontId="7" fillId="24" borderId="0" xfId="29" applyFont="1" applyFill="1" applyBorder="1"/>
    <xf numFmtId="43" fontId="7" fillId="24" borderId="10" xfId="28" applyFont="1" applyFill="1" applyBorder="1"/>
    <xf numFmtId="43" fontId="7" fillId="24" borderId="0" xfId="28" applyFont="1" applyFill="1" applyBorder="1"/>
    <xf numFmtId="43" fontId="1" fillId="24" borderId="0" xfId="28" applyFont="1" applyFill="1" applyBorder="1"/>
    <xf numFmtId="43" fontId="1" fillId="24" borderId="10" xfId="28" applyFont="1" applyFill="1" applyBorder="1"/>
    <xf numFmtId="43" fontId="7" fillId="0" borderId="12" xfId="28" applyFont="1" applyFill="1" applyBorder="1"/>
    <xf numFmtId="44" fontId="1" fillId="0" borderId="12" xfId="29" applyFont="1" applyFill="1" applyBorder="1"/>
    <xf numFmtId="44" fontId="1" fillId="24" borderId="12" xfId="0" applyNumberFormat="1" applyFont="1" applyFill="1" applyBorder="1"/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164" fontId="1" fillId="0" borderId="0" xfId="51" applyNumberFormat="1" applyFont="1" applyBorder="1" applyAlignment="1">
      <alignment horizontal="left"/>
    </xf>
    <xf numFmtId="0" fontId="20" fillId="0" borderId="13" xfId="0" applyNumberFormat="1" applyFont="1" applyBorder="1" applyAlignment="1">
      <alignment horizontal="center"/>
    </xf>
    <xf numFmtId="0" fontId="20" fillId="0" borderId="14" xfId="0" applyNumberFormat="1" applyFont="1" applyBorder="1" applyAlignment="1">
      <alignment horizontal="center"/>
    </xf>
    <xf numFmtId="0" fontId="20" fillId="0" borderId="15" xfId="0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0" fontId="20" fillId="0" borderId="17" xfId="0" applyNumberFormat="1" applyFont="1" applyBorder="1" applyAlignment="1">
      <alignment horizontal="center"/>
    </xf>
    <xf numFmtId="164" fontId="20" fillId="0" borderId="16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0" fontId="30" fillId="0" borderId="16" xfId="51" applyFont="1" applyBorder="1" applyAlignment="1">
      <alignment horizontal="left" vertical="center" wrapText="1"/>
    </xf>
    <xf numFmtId="0" fontId="30" fillId="0" borderId="0" xfId="51" applyFont="1" applyBorder="1" applyAlignment="1">
      <alignment horizontal="left" vertical="center" wrapText="1"/>
    </xf>
    <xf numFmtId="0" fontId="30" fillId="0" borderId="17" xfId="51" applyFont="1" applyBorder="1" applyAlignment="1">
      <alignment horizontal="left" vertical="center" wrapText="1"/>
    </xf>
    <xf numFmtId="164" fontId="1" fillId="0" borderId="16" xfId="51" applyNumberFormat="1" applyFont="1" applyBorder="1" applyAlignment="1">
      <alignment horizontal="left"/>
    </xf>
    <xf numFmtId="164" fontId="1" fillId="0" borderId="17" xfId="51" applyNumberFormat="1" applyFont="1" applyBorder="1" applyAlignment="1">
      <alignment horizontal="left"/>
    </xf>
    <xf numFmtId="0" fontId="22" fillId="0" borderId="18" xfId="0" applyNumberFormat="1" applyFont="1" applyBorder="1"/>
    <xf numFmtId="0" fontId="22" fillId="0" borderId="19" xfId="0" applyFont="1" applyFill="1" applyBorder="1" applyAlignment="1">
      <alignment horizontal="center"/>
    </xf>
    <xf numFmtId="0" fontId="22" fillId="0" borderId="16" xfId="0" applyNumberFormat="1" applyFont="1" applyBorder="1"/>
    <xf numFmtId="0" fontId="0" fillId="0" borderId="17" xfId="0" applyBorder="1"/>
    <xf numFmtId="0" fontId="7" fillId="0" borderId="16" xfId="0" applyNumberFormat="1" applyFont="1" applyFill="1" applyBorder="1"/>
    <xf numFmtId="0" fontId="22" fillId="0" borderId="16" xfId="0" applyNumberFormat="1" applyFont="1" applyFill="1" applyBorder="1"/>
    <xf numFmtId="0" fontId="1" fillId="0" borderId="17" xfId="51" applyBorder="1"/>
    <xf numFmtId="0" fontId="23" fillId="0" borderId="16" xfId="0" applyNumberFormat="1" applyFont="1" applyBorder="1"/>
    <xf numFmtId="43" fontId="21" fillId="0" borderId="17" xfId="0" applyNumberFormat="1" applyFont="1" applyFill="1" applyBorder="1" applyAlignment="1">
      <alignment horizontal="left" wrapText="1"/>
    </xf>
    <xf numFmtId="44" fontId="1" fillId="24" borderId="0" xfId="0" applyNumberFormat="1" applyFont="1" applyFill="1" applyBorder="1"/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0" fillId="0" borderId="16" xfId="0" applyFill="1" applyBorder="1"/>
    <xf numFmtId="0" fontId="0" fillId="0" borderId="16" xfId="0" applyBorder="1"/>
    <xf numFmtId="0" fontId="22" fillId="0" borderId="16" xfId="0" applyFont="1" applyBorder="1"/>
    <xf numFmtId="0" fontId="24" fillId="0" borderId="16" xfId="0" applyFont="1" applyBorder="1"/>
    <xf numFmtId="0" fontId="0" fillId="0" borderId="20" xfId="0" applyBorder="1"/>
    <xf numFmtId="0" fontId="0" fillId="0" borderId="12" xfId="0" applyBorder="1"/>
    <xf numFmtId="39" fontId="0" fillId="0" borderId="12" xfId="0" applyNumberFormat="1" applyFill="1" applyBorder="1"/>
    <xf numFmtId="7" fontId="0" fillId="0" borderId="12" xfId="0" applyNumberFormat="1" applyFill="1" applyBorder="1"/>
    <xf numFmtId="0" fontId="0" fillId="0" borderId="21" xfId="0" applyBorder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1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9" xr:uid="{00000000-0005-0000-0000-00002D000000}"/>
    <cellStyle name="Normal 8" xfId="50" xr:uid="{00000000-0005-0000-0000-00002E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Normal="100" workbookViewId="0">
      <selection activeCell="D34" sqref="D34"/>
    </sheetView>
  </sheetViews>
  <sheetFormatPr defaultRowHeight="12.75" x14ac:dyDescent="0.2"/>
  <cols>
    <col min="1" max="1" width="19.42578125" style="3" customWidth="1"/>
    <col min="2" max="2" width="74.5703125" style="3" bestFit="1" customWidth="1"/>
    <col min="3" max="3" width="15.7109375" style="1" customWidth="1"/>
    <col min="4" max="4" width="15.7109375" style="2" customWidth="1"/>
    <col min="5" max="5" width="15.7109375" style="1" customWidth="1"/>
    <col min="6" max="6" width="41.5703125" customWidth="1"/>
    <col min="7" max="11" width="9.140625" style="3"/>
    <col min="12" max="32" width="8.7109375" style="3" customWidth="1"/>
    <col min="33" max="16384" width="9.140625" style="3"/>
  </cols>
  <sheetData>
    <row r="1" spans="1:10" ht="15.75" x14ac:dyDescent="0.25">
      <c r="A1" s="51" t="s">
        <v>18</v>
      </c>
      <c r="B1" s="52"/>
      <c r="C1" s="52"/>
      <c r="D1" s="52"/>
      <c r="E1" s="52"/>
      <c r="F1" s="53"/>
    </row>
    <row r="2" spans="1:10" ht="15.75" x14ac:dyDescent="0.25">
      <c r="A2" s="54" t="s">
        <v>19</v>
      </c>
      <c r="B2" s="49"/>
      <c r="C2" s="49"/>
      <c r="D2" s="49"/>
      <c r="E2" s="49"/>
      <c r="F2" s="55"/>
    </row>
    <row r="3" spans="1:10" ht="15.75" x14ac:dyDescent="0.25">
      <c r="A3" s="54" t="s">
        <v>62</v>
      </c>
      <c r="B3" s="49"/>
      <c r="C3" s="49"/>
      <c r="D3" s="49"/>
      <c r="E3" s="49"/>
      <c r="F3" s="55"/>
      <c r="G3" s="48"/>
      <c r="H3" s="48"/>
      <c r="I3" s="48"/>
      <c r="J3" s="48"/>
    </row>
    <row r="4" spans="1:10" ht="15.75" x14ac:dyDescent="0.25">
      <c r="A4" s="56" t="s">
        <v>24</v>
      </c>
      <c r="B4" s="48"/>
      <c r="C4" s="48"/>
      <c r="D4" s="48"/>
      <c r="E4" s="48"/>
      <c r="F4" s="57"/>
      <c r="G4" s="34"/>
      <c r="H4" s="34"/>
      <c r="I4" s="34"/>
      <c r="J4" s="34"/>
    </row>
    <row r="5" spans="1:10" ht="15.75" x14ac:dyDescent="0.25">
      <c r="A5" s="58"/>
      <c r="B5" s="59"/>
      <c r="C5" s="59"/>
      <c r="D5" s="59"/>
      <c r="E5" s="59"/>
      <c r="F5" s="60"/>
      <c r="G5" s="34"/>
      <c r="H5" s="34"/>
      <c r="I5" s="34"/>
      <c r="J5" s="34"/>
    </row>
    <row r="6" spans="1:10" x14ac:dyDescent="0.2">
      <c r="A6" s="61"/>
      <c r="B6" s="50"/>
      <c r="C6" s="50"/>
      <c r="D6" s="50"/>
      <c r="E6" s="50"/>
      <c r="F6" s="62"/>
    </row>
    <row r="7" spans="1:10" ht="38.25" x14ac:dyDescent="0.2">
      <c r="A7" s="63" t="s">
        <v>0</v>
      </c>
      <c r="B7" s="4" t="s">
        <v>1</v>
      </c>
      <c r="C7" s="36" t="s">
        <v>63</v>
      </c>
      <c r="D7" s="37" t="s">
        <v>64</v>
      </c>
      <c r="E7" s="36" t="s">
        <v>65</v>
      </c>
      <c r="F7" s="64" t="s">
        <v>23</v>
      </c>
    </row>
    <row r="8" spans="1:10" x14ac:dyDescent="0.2">
      <c r="A8" s="65"/>
      <c r="B8" s="5"/>
      <c r="C8" s="6"/>
      <c r="D8" s="7"/>
      <c r="E8" s="6"/>
      <c r="F8" s="66"/>
    </row>
    <row r="9" spans="1:10" x14ac:dyDescent="0.2">
      <c r="A9" s="67" t="s">
        <v>15</v>
      </c>
      <c r="B9" s="32" t="s">
        <v>20</v>
      </c>
      <c r="C9" s="9">
        <v>36250.5</v>
      </c>
      <c r="D9" s="35">
        <v>18605.810000000001</v>
      </c>
      <c r="E9" s="39"/>
      <c r="F9" s="66"/>
    </row>
    <row r="10" spans="1:10" x14ac:dyDescent="0.2">
      <c r="A10" s="67" t="s">
        <v>16</v>
      </c>
      <c r="B10" s="8" t="s">
        <v>2</v>
      </c>
      <c r="C10" s="10">
        <v>19760.14</v>
      </c>
      <c r="D10" s="21">
        <v>19760.14</v>
      </c>
      <c r="E10" s="40"/>
      <c r="F10" s="66"/>
    </row>
    <row r="11" spans="1:10" ht="16.5" customHeight="1" x14ac:dyDescent="0.2">
      <c r="A11" s="68" t="s">
        <v>3</v>
      </c>
      <c r="B11" s="12"/>
      <c r="C11" s="13">
        <f>SUM(C9:C10)</f>
        <v>56010.64</v>
      </c>
      <c r="D11" s="14">
        <f>SUM(D9:D10)</f>
        <v>38365.949999999997</v>
      </c>
      <c r="E11" s="38">
        <f>SUM(E9:E10)</f>
        <v>0</v>
      </c>
      <c r="F11" s="69" t="s">
        <v>25</v>
      </c>
    </row>
    <row r="12" spans="1:10" x14ac:dyDescent="0.2">
      <c r="A12" s="70"/>
      <c r="B12" s="15"/>
      <c r="C12" s="16"/>
      <c r="E12" s="16"/>
      <c r="F12" s="66"/>
    </row>
    <row r="13" spans="1:10" x14ac:dyDescent="0.2">
      <c r="A13" s="68" t="s">
        <v>4</v>
      </c>
      <c r="B13" s="47"/>
      <c r="C13" s="47"/>
      <c r="D13" s="47"/>
      <c r="E13" s="47"/>
      <c r="F13" s="71"/>
    </row>
    <row r="14" spans="1:10" x14ac:dyDescent="0.2">
      <c r="A14" s="67" t="s">
        <v>17</v>
      </c>
      <c r="B14" s="17" t="s">
        <v>5</v>
      </c>
      <c r="C14" s="9">
        <v>1933</v>
      </c>
      <c r="D14" s="29">
        <v>0</v>
      </c>
      <c r="E14" s="72">
        <f>ROUND(+C14*1.024,0)</f>
        <v>1979</v>
      </c>
      <c r="F14" s="69" t="s">
        <v>25</v>
      </c>
      <c r="H14" s="8"/>
    </row>
    <row r="15" spans="1:10" x14ac:dyDescent="0.2">
      <c r="A15" s="74" t="s">
        <v>52</v>
      </c>
      <c r="B15" s="32" t="s">
        <v>57</v>
      </c>
      <c r="C15" s="18">
        <v>1000</v>
      </c>
      <c r="D15" s="19">
        <v>0</v>
      </c>
      <c r="E15" s="72"/>
      <c r="F15" s="69"/>
      <c r="H15" s="8"/>
    </row>
    <row r="16" spans="1:10" x14ac:dyDescent="0.2">
      <c r="A16" s="74" t="s">
        <v>36</v>
      </c>
      <c r="B16" s="32" t="s">
        <v>37</v>
      </c>
      <c r="C16" s="19">
        <v>2000</v>
      </c>
      <c r="D16" s="19">
        <v>2000</v>
      </c>
      <c r="E16" s="42"/>
      <c r="F16" s="66"/>
      <c r="H16" s="8"/>
    </row>
    <row r="17" spans="1:8" x14ac:dyDescent="0.2">
      <c r="A17" s="74" t="s">
        <v>38</v>
      </c>
      <c r="B17" s="32" t="s">
        <v>39</v>
      </c>
      <c r="C17" s="19">
        <v>1000</v>
      </c>
      <c r="D17" s="19">
        <v>0</v>
      </c>
      <c r="E17" s="42"/>
      <c r="F17" s="66"/>
      <c r="H17" s="8"/>
    </row>
    <row r="18" spans="1:8" x14ac:dyDescent="0.2">
      <c r="A18" s="74" t="s">
        <v>58</v>
      </c>
      <c r="B18" s="33" t="s">
        <v>59</v>
      </c>
      <c r="C18" s="18">
        <v>750</v>
      </c>
      <c r="D18" s="19">
        <v>371.5</v>
      </c>
      <c r="E18" s="41"/>
      <c r="F18" s="66"/>
      <c r="H18" s="20"/>
    </row>
    <row r="19" spans="1:8" x14ac:dyDescent="0.2">
      <c r="A19" s="74" t="s">
        <v>53</v>
      </c>
      <c r="B19" s="32" t="s">
        <v>54</v>
      </c>
      <c r="C19" s="18">
        <v>400</v>
      </c>
      <c r="D19" s="19">
        <v>0</v>
      </c>
      <c r="E19" s="41"/>
      <c r="F19" s="66"/>
      <c r="H19" s="20"/>
    </row>
    <row r="20" spans="1:8" x14ac:dyDescent="0.2">
      <c r="A20" s="73" t="s">
        <v>28</v>
      </c>
      <c r="B20" s="32" t="s">
        <v>29</v>
      </c>
      <c r="C20" s="18">
        <v>1000</v>
      </c>
      <c r="D20" s="19">
        <v>452.94</v>
      </c>
      <c r="E20" s="72"/>
      <c r="F20" s="69"/>
      <c r="H20" s="8"/>
    </row>
    <row r="21" spans="1:8" x14ac:dyDescent="0.2">
      <c r="A21" s="74" t="s">
        <v>40</v>
      </c>
      <c r="B21" s="32" t="s">
        <v>41</v>
      </c>
      <c r="C21" s="18">
        <v>300</v>
      </c>
      <c r="D21" s="19">
        <v>0</v>
      </c>
      <c r="E21" s="41"/>
      <c r="F21" s="66"/>
      <c r="H21" s="8"/>
    </row>
    <row r="22" spans="1:8" x14ac:dyDescent="0.2">
      <c r="A22" s="74" t="s">
        <v>55</v>
      </c>
      <c r="B22" s="33" t="s">
        <v>56</v>
      </c>
      <c r="C22" s="18">
        <v>150</v>
      </c>
      <c r="D22" s="19">
        <v>0</v>
      </c>
      <c r="E22" s="41"/>
      <c r="F22" s="66"/>
      <c r="H22" s="8"/>
    </row>
    <row r="23" spans="1:8" x14ac:dyDescent="0.2">
      <c r="A23" s="73" t="s">
        <v>30</v>
      </c>
      <c r="B23" s="32" t="s">
        <v>31</v>
      </c>
      <c r="C23" s="18">
        <v>1000</v>
      </c>
      <c r="D23" s="19">
        <v>128.97999999999999</v>
      </c>
      <c r="E23" s="72"/>
      <c r="F23" s="69"/>
      <c r="H23" s="8"/>
    </row>
    <row r="24" spans="1:8" x14ac:dyDescent="0.2">
      <c r="A24" s="73" t="s">
        <v>32</v>
      </c>
      <c r="B24" s="32" t="s">
        <v>33</v>
      </c>
      <c r="C24" s="18">
        <v>1000</v>
      </c>
      <c r="D24" s="19">
        <v>0</v>
      </c>
      <c r="E24" s="72"/>
      <c r="F24" s="69"/>
      <c r="H24" s="8"/>
    </row>
    <row r="25" spans="1:8" x14ac:dyDescent="0.2">
      <c r="A25" s="74" t="s">
        <v>46</v>
      </c>
      <c r="B25" s="33" t="s">
        <v>47</v>
      </c>
      <c r="C25" s="18">
        <v>3000</v>
      </c>
      <c r="D25" s="19">
        <v>0</v>
      </c>
      <c r="E25" s="41"/>
      <c r="F25" s="66"/>
      <c r="H25" s="8"/>
    </row>
    <row r="26" spans="1:8" x14ac:dyDescent="0.2">
      <c r="A26" s="74" t="s">
        <v>60</v>
      </c>
      <c r="B26" s="33" t="s">
        <v>61</v>
      </c>
      <c r="C26" s="18">
        <v>2500</v>
      </c>
      <c r="D26" s="19">
        <v>2021</v>
      </c>
      <c r="E26" s="41"/>
      <c r="F26" s="66"/>
      <c r="H26" s="8"/>
    </row>
    <row r="27" spans="1:8" x14ac:dyDescent="0.2">
      <c r="A27" s="73" t="s">
        <v>34</v>
      </c>
      <c r="B27" s="32" t="s">
        <v>35</v>
      </c>
      <c r="C27" s="18">
        <v>1000</v>
      </c>
      <c r="D27" s="19">
        <v>0</v>
      </c>
      <c r="E27" s="72"/>
      <c r="F27" s="69"/>
      <c r="H27" s="8"/>
    </row>
    <row r="28" spans="1:8" x14ac:dyDescent="0.2">
      <c r="A28" s="73" t="s">
        <v>26</v>
      </c>
      <c r="B28" s="32" t="s">
        <v>27</v>
      </c>
      <c r="C28" s="18">
        <v>24301.05</v>
      </c>
      <c r="D28" s="19">
        <v>12228.92</v>
      </c>
      <c r="E28" s="72"/>
      <c r="F28" s="69"/>
      <c r="H28" s="8"/>
    </row>
    <row r="29" spans="1:8" x14ac:dyDescent="0.2">
      <c r="A29" s="74" t="s">
        <v>50</v>
      </c>
      <c r="B29" s="32" t="s">
        <v>51</v>
      </c>
      <c r="C29" s="18">
        <v>2000</v>
      </c>
      <c r="D29" s="19">
        <v>690</v>
      </c>
      <c r="E29" s="41"/>
      <c r="F29" s="66"/>
      <c r="H29" s="20"/>
    </row>
    <row r="30" spans="1:8" x14ac:dyDescent="0.2">
      <c r="A30" s="74" t="s">
        <v>48</v>
      </c>
      <c r="B30" s="33" t="s">
        <v>49</v>
      </c>
      <c r="C30" s="18">
        <v>1500</v>
      </c>
      <c r="D30" s="19">
        <v>1617.56</v>
      </c>
      <c r="E30" s="41"/>
      <c r="F30" s="66"/>
      <c r="H30" s="8"/>
    </row>
    <row r="31" spans="1:8" x14ac:dyDescent="0.2">
      <c r="A31" s="74" t="s">
        <v>43</v>
      </c>
      <c r="B31" s="32" t="s">
        <v>45</v>
      </c>
      <c r="C31" s="18">
        <v>2000</v>
      </c>
      <c r="D31" s="19">
        <v>2025</v>
      </c>
      <c r="E31" s="41"/>
      <c r="F31" s="66"/>
      <c r="H31" s="8"/>
    </row>
    <row r="32" spans="1:8" x14ac:dyDescent="0.2">
      <c r="A32" s="73" t="s">
        <v>21</v>
      </c>
      <c r="B32" s="32" t="s">
        <v>22</v>
      </c>
      <c r="C32" s="18">
        <v>2500</v>
      </c>
      <c r="D32" s="29">
        <v>1757.75</v>
      </c>
      <c r="E32" s="72"/>
      <c r="F32" s="69"/>
      <c r="H32" s="8"/>
    </row>
    <row r="33" spans="1:8" x14ac:dyDescent="0.2">
      <c r="A33" s="74" t="s">
        <v>44</v>
      </c>
      <c r="B33" s="33" t="s">
        <v>42</v>
      </c>
      <c r="C33" s="18">
        <v>4000</v>
      </c>
      <c r="D33" s="19">
        <v>8000</v>
      </c>
      <c r="E33" s="41"/>
      <c r="F33" s="66"/>
      <c r="H33" s="20"/>
    </row>
    <row r="34" spans="1:8" ht="13.5" thickBot="1" x14ac:dyDescent="0.25">
      <c r="A34" s="73"/>
      <c r="B34" s="32"/>
      <c r="C34" s="44"/>
      <c r="D34" s="45"/>
      <c r="E34" s="46"/>
      <c r="F34" s="69"/>
      <c r="H34" s="8"/>
    </row>
    <row r="35" spans="1:8" x14ac:dyDescent="0.2">
      <c r="A35" s="75" t="s">
        <v>6</v>
      </c>
      <c r="B35" s="24"/>
      <c r="C35" s="22">
        <f>SUM(C14:C34)</f>
        <v>53334.05</v>
      </c>
      <c r="D35" s="22">
        <f>SUM(D14:D34)</f>
        <v>31293.65</v>
      </c>
      <c r="E35" s="22">
        <f>SUM(E14:E34)</f>
        <v>1979</v>
      </c>
      <c r="F35" s="69" t="s">
        <v>25</v>
      </c>
    </row>
    <row r="36" spans="1:8" s="23" customFormat="1" x14ac:dyDescent="0.2">
      <c r="A36" s="75"/>
      <c r="B36" s="27"/>
      <c r="C36" s="25"/>
      <c r="D36" s="26"/>
      <c r="E36" s="25"/>
      <c r="F36" s="69"/>
    </row>
    <row r="37" spans="1:8" x14ac:dyDescent="0.2">
      <c r="A37" s="75" t="s">
        <v>7</v>
      </c>
      <c r="C37" s="18">
        <f>C11-C35</f>
        <v>2676.5899999999965</v>
      </c>
      <c r="D37" s="18">
        <f>D11-D35</f>
        <v>7072.2999999999956</v>
      </c>
      <c r="E37" s="18">
        <f>E11-E35</f>
        <v>-1979</v>
      </c>
      <c r="F37" s="66" t="s">
        <v>25</v>
      </c>
    </row>
    <row r="38" spans="1:8" x14ac:dyDescent="0.2">
      <c r="A38" s="75"/>
      <c r="C38" s="18"/>
      <c r="D38" s="18"/>
      <c r="E38" s="18"/>
      <c r="F38" s="66"/>
    </row>
    <row r="39" spans="1:8" x14ac:dyDescent="0.2">
      <c r="A39" s="75"/>
      <c r="C39" s="2"/>
      <c r="D39" s="26"/>
      <c r="E39" s="2"/>
      <c r="F39" s="69"/>
    </row>
    <row r="40" spans="1:8" x14ac:dyDescent="0.2">
      <c r="A40" s="75" t="s">
        <v>8</v>
      </c>
      <c r="D40" s="26"/>
      <c r="F40" s="66"/>
    </row>
    <row r="41" spans="1:8" x14ac:dyDescent="0.2">
      <c r="A41" s="76" t="s">
        <v>14</v>
      </c>
      <c r="B41" s="3" t="s">
        <v>9</v>
      </c>
      <c r="C41" s="11">
        <v>2676.59</v>
      </c>
      <c r="D41" s="21">
        <v>0</v>
      </c>
      <c r="E41" s="43"/>
      <c r="F41" s="66"/>
    </row>
    <row r="42" spans="1:8" x14ac:dyDescent="0.2">
      <c r="A42" s="68" t="s">
        <v>10</v>
      </c>
      <c r="C42" s="28">
        <f>SUM(C41)</f>
        <v>2676.59</v>
      </c>
      <c r="D42" s="22">
        <f>SUM(D41)</f>
        <v>0</v>
      </c>
      <c r="E42" s="28">
        <f>SUM(E41)</f>
        <v>0</v>
      </c>
      <c r="F42" s="66" t="s">
        <v>25</v>
      </c>
    </row>
    <row r="43" spans="1:8" x14ac:dyDescent="0.2">
      <c r="A43" s="77"/>
      <c r="D43" s="26"/>
      <c r="F43" s="69"/>
    </row>
    <row r="44" spans="1:8" x14ac:dyDescent="0.2">
      <c r="A44" s="75"/>
      <c r="B44" s="27"/>
      <c r="D44" s="26"/>
      <c r="F44" s="66"/>
    </row>
    <row r="45" spans="1:8" x14ac:dyDescent="0.2">
      <c r="A45" s="75" t="s">
        <v>11</v>
      </c>
      <c r="B45" s="27"/>
      <c r="C45" s="29">
        <f>C35+C42</f>
        <v>56010.64</v>
      </c>
      <c r="D45" s="29">
        <f>D35+D42</f>
        <v>31293.65</v>
      </c>
      <c r="E45" s="29">
        <f>E35+E42</f>
        <v>1979</v>
      </c>
      <c r="F45" s="69" t="s">
        <v>25</v>
      </c>
    </row>
    <row r="46" spans="1:8" x14ac:dyDescent="0.2">
      <c r="A46" s="76"/>
      <c r="B46" s="27"/>
      <c r="C46" s="26"/>
      <c r="D46" s="26"/>
      <c r="E46" s="26"/>
      <c r="F46" s="69"/>
    </row>
    <row r="47" spans="1:8" ht="13.5" thickBot="1" x14ac:dyDescent="0.25">
      <c r="A47" s="78" t="s">
        <v>12</v>
      </c>
      <c r="B47" s="27"/>
      <c r="C47" s="30">
        <f>C11-C45</f>
        <v>0</v>
      </c>
      <c r="D47" s="30">
        <f>D11-D45</f>
        <v>7072.2999999999956</v>
      </c>
      <c r="E47" s="30">
        <f>E11-E45</f>
        <v>-1979</v>
      </c>
      <c r="F47" s="69" t="s">
        <v>25</v>
      </c>
    </row>
    <row r="48" spans="1:8" ht="13.5" thickTop="1" x14ac:dyDescent="0.2">
      <c r="A48" s="76"/>
      <c r="B48" s="27"/>
      <c r="C48" s="31"/>
      <c r="D48" s="26"/>
      <c r="E48" s="31"/>
      <c r="F48" s="69"/>
    </row>
    <row r="49" spans="1:6" x14ac:dyDescent="0.2">
      <c r="A49" s="79" t="s">
        <v>13</v>
      </c>
      <c r="B49" s="27"/>
      <c r="C49" s="31"/>
      <c r="D49" s="26"/>
      <c r="E49" s="31"/>
      <c r="F49" s="66"/>
    </row>
    <row r="50" spans="1:6" ht="13.5" thickBot="1" x14ac:dyDescent="0.25">
      <c r="A50" s="80"/>
      <c r="B50" s="81"/>
      <c r="C50" s="82"/>
      <c r="D50" s="83"/>
      <c r="E50" s="82"/>
      <c r="F50" s="84"/>
    </row>
    <row r="51" spans="1:6" x14ac:dyDescent="0.2">
      <c r="D51" s="26"/>
    </row>
    <row r="52" spans="1:6" x14ac:dyDescent="0.2">
      <c r="D52" s="26"/>
    </row>
    <row r="53" spans="1:6" x14ac:dyDescent="0.2">
      <c r="D53" s="26"/>
    </row>
  </sheetData>
  <mergeCells count="8">
    <mergeCell ref="A5:F5"/>
    <mergeCell ref="B13:F13"/>
    <mergeCell ref="G3:J3"/>
    <mergeCell ref="A1:F1"/>
    <mergeCell ref="A2:F2"/>
    <mergeCell ref="A3:F3"/>
    <mergeCell ref="A4:F4"/>
    <mergeCell ref="A6:F6"/>
  </mergeCells>
  <printOptions horizontalCentered="1" gridLines="1"/>
  <pageMargins left="0.25" right="0.25" top="0.25" bottom="0.25" header="0.25" footer="0.2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14187-9C68-4123-A02A-98C8E5C1F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8C6DB4-B0F2-4685-94B0-2194EFE4DA62}">
  <ds:schemaRefs>
    <ds:schemaRef ds:uri="http://purl.org/dc/elements/1.1/"/>
    <ds:schemaRef ds:uri="http://schemas.microsoft.com/office/2006/metadata/properties"/>
    <ds:schemaRef ds:uri="http://schemas.microsoft.com/sharepoint/v3"/>
    <ds:schemaRef ds:uri="5438aeec-dcb5-406c-96cc-83e0291ed5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7B2503-D4AA-4157-8ACE-0B07A23EA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Budget Template</vt:lpstr>
      <vt:lpstr>'FY26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2018-04-27T20:13:07Z</cp:lastPrinted>
  <dcterms:created xsi:type="dcterms:W3CDTF">2016-08-31T12:35:18Z</dcterms:created>
  <dcterms:modified xsi:type="dcterms:W3CDTF">2025-04-17T15:37:48Z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