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nnock\OneDrive - Downstate Medical Center\Desktop\"/>
    </mc:Choice>
  </mc:AlternateContent>
  <xr:revisionPtr revIDLastSave="23" documentId="8_{8C8017F3-6ED1-419C-B89F-3B34B81ED59A}" xr6:coauthVersionLast="36" xr6:coauthVersionMax="36" xr10:uidLastSave="{A6206E44-EE07-45B7-B0E2-10E8E6676230}"/>
  <bookViews>
    <workbookView xWindow="240" yWindow="150" windowWidth="20700" windowHeight="10680" xr2:uid="{00000000-000D-0000-FFFF-FFFF00000000}"/>
  </bookViews>
  <sheets>
    <sheet name="FY21 Budget Template" sheetId="45" r:id="rId1"/>
  </sheets>
  <definedNames>
    <definedName name="_xlnm.Print_Area" localSheetId="0">'FY21 Budget Template'!$A$1:$G$82</definedName>
    <definedName name="Report.Begin.Date" localSheetId="0">'FY21 Budget Template'!TLA.001</definedName>
    <definedName name="Report.Budget.Name" localSheetId="0">'FY21 Budget Template'!TLA.088</definedName>
    <definedName name="Report.Column.Begin.Date" localSheetId="0">'FY21 Budget Template'!TLA.091</definedName>
    <definedName name="Report.Column.Code" localSheetId="0">'FY21 Budget Template'!TLA.055</definedName>
    <definedName name="Report.Column.Description" localSheetId="0">'FY21 Budget Template'!TLA.056</definedName>
    <definedName name="Report.Column.End.Date" localSheetId="0">'FY21 Budget Template'!TLA.095</definedName>
    <definedName name="Report.Column.Filter.1.Selection" localSheetId="0">'FY21 Budget Template'!TLA.067</definedName>
    <definedName name="Report.Column.Filter.2.Selection" localSheetId="0">'FY21 Budget Template'!TLA.068</definedName>
    <definedName name="Report.Column.Heading.Row" localSheetId="0">'FY21 Budget Template'!TLA.002</definedName>
    <definedName name="Report.Column.Is.Forecast" localSheetId="0">'FY21 Budget Template'!TLA.096</definedName>
    <definedName name="Report.Company.Name" localSheetId="0">'FY21 Budget Template'!TLA.003</definedName>
    <definedName name="Report.Day" localSheetId="0">'FY21 Budget Template'!TLA.092</definedName>
    <definedName name="Report.DD.1.Description" localSheetId="0">INDEX('FY21 Budget Template'!TLA.024,1,3)</definedName>
    <definedName name="Report.DD.1.Selection" localSheetId="0">INDEX('FY21 Budget Template'!TLA.024,1,2)</definedName>
    <definedName name="Report.DD.2.Description" localSheetId="0">INDEX('FY21 Budget Template'!TLA.024,2,3)</definedName>
    <definedName name="Report.DD.2.Selection" localSheetId="0">INDEX('FY21 Budget Template'!TLA.024,2,2)</definedName>
    <definedName name="Report.DD.3.Description" localSheetId="0">INDEX('FY21 Budget Template'!TLA.024,3,3)</definedName>
    <definedName name="Report.DD.3.Selection" localSheetId="0">INDEX('FY21 Budget Template'!TLA.024,3,2)</definedName>
    <definedName name="Report.DD.4.Description" localSheetId="0">INDEX('FY21 Budget Template'!TLA.024,4,3)</definedName>
    <definedName name="Report.DD.4.Selection" localSheetId="0">INDEX('FY21 Budget Template'!TLA.024,4,2)</definedName>
    <definedName name="Report.DD.5.Description" localSheetId="0">INDEX('FY21 Budget Template'!TLA.024,5,3)</definedName>
    <definedName name="Report.DD.5.Selection" localSheetId="0">INDEX('FY21 Budget Template'!TLA.024,5,2)</definedName>
    <definedName name="Report.End.Date" localSheetId="0">'FY21 Budget Template'!TLA.004</definedName>
    <definedName name="Report.Filter.1.Description" localSheetId="0">INDEX('FY21 Budget Template'!TLA.027,1,5)</definedName>
    <definedName name="Report.Filter.1.Selection" localSheetId="0">INDEX('FY21 Budget Template'!TLA.027,1,3)</definedName>
    <definedName name="Report.Filter.2.Description" localSheetId="0">INDEX('FY21 Budget Template'!TLA.028,1,5)</definedName>
    <definedName name="Report.Filter.2.Selection" localSheetId="0">INDEX('FY21 Budget Template'!TLA.028,1,3)</definedName>
    <definedName name="Report.Filter.3.Description" localSheetId="0">INDEX('FY21 Budget Template'!TLA.029,1,5)</definedName>
    <definedName name="Report.Filter.3.Selection" localSheetId="0">INDEX('FY21 Budget Template'!TLA.029,1,3)</definedName>
    <definedName name="Report.Filter.4.Description" localSheetId="0">INDEX('FY21 Budget Template'!TLA.030,1,5)</definedName>
    <definedName name="Report.Filter.4.Selection" localSheetId="0">INDEX('FY21 Budget Template'!TLA.030,1,3)</definedName>
    <definedName name="Report.Filter.5.Description" localSheetId="0">INDEX('FY21 Budget Template'!TLA.031,1,5)</definedName>
    <definedName name="Report.Filter.5.Selection" localSheetId="0">INDEX('FY21 Budget Template'!TLA.031,1,3)</definedName>
    <definedName name="Report.First.PeriodIndex" localSheetId="0">'FY21 Budget Template'!TLA.042</definedName>
    <definedName name="Report.Fiscal.Year" localSheetId="0">'FY21 Budget Template'!TLA.005</definedName>
    <definedName name="Report.Group.Footer.Column" localSheetId="0">'FY21 Budget Template'!TLA.006</definedName>
    <definedName name="Report.Group.Header.Column" localSheetId="0">'FY21 Budget Template'!TLA.007</definedName>
    <definedName name="Report.Last.PeriodIndex" localSheetId="0">'FY21 Budget Template'!TLA.043</definedName>
    <definedName name="Report.Name" localSheetId="0">'FY21 Budget Template'!TLA.008</definedName>
    <definedName name="Report.Next.Up" localSheetId="0">'FY21 Budget Template'!#REF!</definedName>
    <definedName name="Report.Parent.Cell.Reference" localSheetId="0">'FY21 Budget Template'!TLA.009</definedName>
    <definedName name="Report.Parent.Sheet" localSheetId="0">'FY21 Budget Template'!TLA.010</definedName>
    <definedName name="Report.Period.Number" localSheetId="0">'FY21 Budget Template'!TLA.011</definedName>
    <definedName name="Report.PostBreak.Begin.Date" localSheetId="0">'FY21 Budget Template'!TLA.082</definedName>
    <definedName name="Report.PostBreak.Columns" localSheetId="0">'FY21 Budget Template'!TLA.087</definedName>
    <definedName name="Report.PostBreak.End.Date" localSheetId="0">'FY21 Budget Template'!TLA.083</definedName>
    <definedName name="Report.PostBreak.Fiscal.Year" localSheetId="0">'FY21 Budget Template'!TLA.084</definedName>
    <definedName name="Report.PostBreak.Period.Number" localSheetId="0">'FY21 Budget Template'!TLA.086</definedName>
    <definedName name="Report.PostBreak.PeriodIndex" localSheetId="0">'FY21 Budget Template'!TLA.081</definedName>
    <definedName name="Report.PostBreak.Quarter" localSheetId="0">'FY21 Budget Template'!TLA.085</definedName>
    <definedName name="Report.PreBreak.Begin.Date" localSheetId="0">'FY21 Budget Template'!TLA.075</definedName>
    <definedName name="Report.PreBreak.Columns" localSheetId="0">'FY21 Budget Template'!TLA.080</definedName>
    <definedName name="Report.PreBreak.End.Date" localSheetId="0">'FY21 Budget Template'!TLA.076</definedName>
    <definedName name="Report.PreBreak.Fiscal.Year" localSheetId="0">'FY21 Budget Template'!TLA.077</definedName>
    <definedName name="Report.PreBreak.Period.Number" localSheetId="0">'FY21 Budget Template'!TLA.079</definedName>
    <definedName name="Report.PreBreak.PeriodIndex" localSheetId="0">'FY21 Budget Template'!TLA.074</definedName>
    <definedName name="Report.PreBreak.Quarter" localSheetId="0">'FY21 Budget Template'!TLA.078</definedName>
    <definedName name="Report.Purpose" localSheetId="0">'FY21 Budget Template'!TLA.012</definedName>
    <definedName name="Report.Quarter" localSheetId="0">'FY21 Budget Template'!TLA.013</definedName>
    <definedName name="Report.Run.By" localSheetId="0">'FY21 Budget Template'!TLA.014</definedName>
    <definedName name="Report.Run.Date" localSheetId="0">'FY21 Budget Template'!TLA.015</definedName>
    <definedName name="Report.Source.Database" localSheetId="0">'FY21 Budget Template'!TLA.016</definedName>
    <definedName name="Report.Template.Author" localSheetId="0">'FY21 Budget Template'!TLA.017</definedName>
    <definedName name="Report.Template.Date" localSheetId="0">'FY21 Budget Template'!TLA.018</definedName>
    <definedName name="Report.Template.Version" localSheetId="0">'FY21 Budget Template'!TLA.019</definedName>
    <definedName name="Report.Workbook.Generator.Control.Row" localSheetId="0">'FY21 Budget Template'!TLA.090</definedName>
    <definedName name="TLA.001" localSheetId="0" hidden="1">'FY21 Budget Template'!#REF!</definedName>
    <definedName name="TLA.002" localSheetId="0" hidden="1">'FY21 Budget Template'!$A$7:$B$7</definedName>
    <definedName name="TLA.003" localSheetId="0" hidden="1">'FY21 Budget Template'!#REF!</definedName>
    <definedName name="TLA.004" localSheetId="0" hidden="1">'FY21 Budget Template'!#REF!</definedName>
    <definedName name="TLA.005" localSheetId="0" hidden="1">'FY21 Budget Template'!#REF!</definedName>
    <definedName name="TLA.006" localSheetId="0" hidden="1">'FY21 Budget Template'!#REF!</definedName>
    <definedName name="TLA.007" localSheetId="0" hidden="1">'FY21 Budget Template'!#REF!</definedName>
    <definedName name="TLA.008" localSheetId="0" hidden="1">'FY21 Budget Template'!#REF!</definedName>
    <definedName name="TLA.009" localSheetId="0" hidden="1">'FY21 Budget Template'!#REF!</definedName>
    <definedName name="TLA.010" localSheetId="0" hidden="1">'FY21 Budget Template'!#REF!</definedName>
    <definedName name="TLA.011" localSheetId="0" hidden="1">'FY21 Budget Template'!#REF!</definedName>
    <definedName name="TLA.012" localSheetId="0" hidden="1">'FY21 Budget Template'!#REF!</definedName>
    <definedName name="TLA.013" localSheetId="0" hidden="1">'FY21 Budget Template'!#REF!</definedName>
    <definedName name="TLA.014" localSheetId="0" hidden="1">'FY21 Budget Template'!#REF!</definedName>
    <definedName name="TLA.015" localSheetId="0" hidden="1">'FY21 Budget Template'!#REF!</definedName>
    <definedName name="TLA.016" localSheetId="0" hidden="1">'FY21 Budget Template'!TLA.016.000&amp;'FY21 Budget Template'!TLA.016.001&amp;'FY21 Budget Template'!TLA.016.002&amp;'FY21 Budget Template'!TLA.016.003</definedName>
    <definedName name="TLA.016.000" localSheetId="0" hidden="1">"Provider=Microsoft.Jet.OLEDB.4.0;Password=Jf%&amp;1'y}3$S55[*QKt""d1%uQP7HYukFu7WpL;User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'FY21 Budget Template'!#REF!</definedName>
    <definedName name="TLA.018" localSheetId="0" hidden="1">'FY21 Budget Template'!#REF!</definedName>
    <definedName name="TLA.019" localSheetId="0" hidden="1">'FY21 Budget Template'!#REF!</definedName>
    <definedName name="TLA.020" localSheetId="0" hidden="1">'FY21 Budget Template'!#REF!</definedName>
    <definedName name="TLA.021" localSheetId="0" hidden="1">'FY21 Budget Template'!#REF!</definedName>
    <definedName name="TLA.022" localSheetId="0" hidden="1">'FY21 Budget Template'!#REF!</definedName>
    <definedName name="TLA.023" localSheetId="0" hidden="1">'FY21 Budget Template'!#REF!</definedName>
    <definedName name="TLA.024" localSheetId="0" hidden="1">'FY21 Budget Template'!#REF!</definedName>
    <definedName name="TLA.025" localSheetId="0" hidden="1">'FY21 Budget Template'!#REF!</definedName>
    <definedName name="TLA.026" localSheetId="0" hidden="1">'FY21 Budget Template'!#REF!</definedName>
    <definedName name="TLA.027" localSheetId="0" hidden="1">'FY21 Budget Template'!#REF!</definedName>
    <definedName name="TLA.028" localSheetId="0" hidden="1">'FY21 Budget Template'!#REF!</definedName>
    <definedName name="TLA.029" localSheetId="0" hidden="1">'FY21 Budget Template'!#REF!</definedName>
    <definedName name="TLA.030" localSheetId="0" hidden="1">'FY21 Budget Template'!#REF!</definedName>
    <definedName name="TLA.031" localSheetId="0" hidden="1">'FY21 Budget Template'!#REF!</definedName>
    <definedName name="TLA.032" localSheetId="0" hidden="1">'FY21 Budget Template'!#REF!</definedName>
    <definedName name="TLA.033" localSheetId="0" hidden="1">'FY21 Budget Template'!#REF!</definedName>
    <definedName name="TLA.034" localSheetId="0" hidden="1">'FY21 Budget Template'!#REF!</definedName>
    <definedName name="TLA.035" localSheetId="0" hidden="1">'FY21 Budget Template'!#REF!</definedName>
    <definedName name="TLA.036" localSheetId="0" hidden="1">'FY21 Budget Template'!#REF!</definedName>
    <definedName name="TLA.037" localSheetId="0" hidden="1">'FY21 Budget Template'!#REF!</definedName>
    <definedName name="TLA.038" localSheetId="0" hidden="1">'FY21 Budget Template'!#REF!</definedName>
    <definedName name="TLA.039" localSheetId="0" hidden="1">'FY21 Budget Template'!#REF!</definedName>
    <definedName name="TLA.040" localSheetId="0" hidden="1">'FY21 Budget Template'!#REF!</definedName>
    <definedName name="TLA.041" localSheetId="0" hidden="1">'FY21 Budget Template'!#REF!</definedName>
    <definedName name="TLA.042" localSheetId="0" hidden="1">'FY21 Budget Template'!#REF!</definedName>
    <definedName name="TLA.043" localSheetId="0" hidden="1">'FY21 Budget Template'!#REF!</definedName>
    <definedName name="TLA.044" localSheetId="0" hidden="1">'FY21 Budget Template'!#REF!</definedName>
    <definedName name="TLA.045" localSheetId="0" hidden="1">'FY21 Budget Template'!#REF!</definedName>
    <definedName name="TLA.046" localSheetId="0" hidden="1">'FY21 Budget Template'!#REF!</definedName>
    <definedName name="TLA.047" localSheetId="0" hidden="1">'FY21 Budget Template'!#REF!</definedName>
    <definedName name="TLA.048" localSheetId="0" hidden="1">'FY21 Budget Template'!#REF!</definedName>
    <definedName name="TLA.049" localSheetId="0" hidden="1">'FY21 Budget Template'!#REF!</definedName>
    <definedName name="TLA.050" localSheetId="0" hidden="1">-1</definedName>
    <definedName name="TLA.051" localSheetId="0" hidden="1">0</definedName>
    <definedName name="TLA.053" localSheetId="0" hidden="1">'FY21 Budget Template'!#REF!</definedName>
    <definedName name="TLA.055" localSheetId="0" hidden="1">'FY21 Budget Template'!#REF!</definedName>
    <definedName name="TLA.056" localSheetId="0" hidden="1">'FY21 Budget Template'!#REF!</definedName>
    <definedName name="TLA.067" localSheetId="0" hidden="1">'FY21 Budget Template'!#REF!</definedName>
    <definedName name="TLA.068" localSheetId="0" hidden="1">'FY21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'FY21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"|0|0|0|0|0|0|0||0|0||0|0|0|0"</definedName>
    <definedName name="TLA.090" localSheetId="0" hidden="1">0</definedName>
    <definedName name="TLA.091" localSheetId="0" hidden="1">'FY21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'FY21 Budget Template'!#REF!</definedName>
    <definedName name="TLA.096" localSheetId="0" hidden="1">'FY21 Budget Template'!#REF!</definedName>
  </definedNames>
  <calcPr calcId="191029"/>
</workbook>
</file>

<file path=xl/calcChain.xml><?xml version="1.0" encoding="utf-8"?>
<calcChain xmlns="http://schemas.openxmlformats.org/spreadsheetml/2006/main">
  <c r="E62" i="45" l="1"/>
  <c r="E46" i="45"/>
  <c r="E39" i="45"/>
  <c r="E38" i="45"/>
  <c r="E37" i="45"/>
  <c r="E36" i="45"/>
  <c r="E34" i="45"/>
  <c r="E27" i="45"/>
  <c r="E22" i="45"/>
  <c r="E9" i="45"/>
  <c r="E24" i="45"/>
  <c r="E23" i="45"/>
  <c r="E15" i="45"/>
  <c r="E16" i="45"/>
  <c r="E17" i="45"/>
  <c r="E18" i="45"/>
  <c r="E19" i="45"/>
  <c r="E20" i="45"/>
  <c r="E21" i="45"/>
  <c r="E54" i="45" l="1"/>
  <c r="E58" i="45"/>
  <c r="E48" i="45"/>
  <c r="E32" i="45"/>
  <c r="E30" i="45"/>
  <c r="E29" i="45"/>
  <c r="E57" i="45"/>
  <c r="E56" i="45"/>
  <c r="E31" i="45"/>
  <c r="E25" i="45" l="1"/>
  <c r="E26" i="45"/>
  <c r="E28" i="45"/>
  <c r="E33" i="45"/>
  <c r="E35" i="45"/>
  <c r="E40" i="45"/>
  <c r="E41" i="45"/>
  <c r="E42" i="45"/>
  <c r="E43" i="45"/>
  <c r="E44" i="45"/>
  <c r="E45" i="45"/>
  <c r="E47" i="45"/>
  <c r="E49" i="45"/>
  <c r="E50" i="45"/>
  <c r="E51" i="45"/>
  <c r="E52" i="45"/>
  <c r="E53" i="45"/>
  <c r="E55" i="45"/>
  <c r="E59" i="45"/>
  <c r="E60" i="45"/>
  <c r="E61" i="45"/>
  <c r="E63" i="45"/>
  <c r="E64" i="45"/>
  <c r="E14" i="45"/>
  <c r="E66" i="45" l="1"/>
  <c r="E11" i="45"/>
  <c r="F14" i="45"/>
  <c r="E68" i="45" l="1"/>
  <c r="F73" i="45"/>
  <c r="F66" i="45"/>
  <c r="F11" i="45"/>
  <c r="F76" i="45" l="1"/>
  <c r="F78" i="45" s="1"/>
  <c r="F68" i="45"/>
  <c r="D73" i="45"/>
  <c r="C73" i="45"/>
  <c r="D66" i="45"/>
  <c r="C66" i="45"/>
  <c r="D11" i="45"/>
  <c r="C11" i="45"/>
  <c r="C68" i="45" l="1"/>
  <c r="E72" i="45" s="1"/>
  <c r="E73" i="45" s="1"/>
  <c r="D76" i="45"/>
  <c r="D78" i="45" s="1"/>
  <c r="C76" i="45"/>
  <c r="D68" i="45"/>
  <c r="C78" i="45" l="1"/>
  <c r="E78" i="45" s="1"/>
  <c r="E76" i="45"/>
</calcChain>
</file>

<file path=xl/sharedStrings.xml><?xml version="1.0" encoding="utf-8"?>
<sst xmlns="http://schemas.openxmlformats.org/spreadsheetml/2006/main" count="138" uniqueCount="130">
  <si>
    <t>Account</t>
  </si>
  <si>
    <t>Description</t>
  </si>
  <si>
    <t>ROLLOVER BALANCE</t>
  </si>
  <si>
    <t>Total Income</t>
  </si>
  <si>
    <t>Program Expenses</t>
  </si>
  <si>
    <t xml:space="preserve">ADMINISTRATION FEE                                   </t>
  </si>
  <si>
    <t>DOWNSTATE MUSIC CLUB</t>
  </si>
  <si>
    <t xml:space="preserve">PEDS'R'US                                            </t>
  </si>
  <si>
    <t xml:space="preserve">WINTER/SPRING EVENTS                                         </t>
  </si>
  <si>
    <t xml:space="preserve">THANKSGIVING DINNER                                  </t>
  </si>
  <si>
    <t>PROJECT TEACH</t>
  </si>
  <si>
    <t>Total Program Expense</t>
  </si>
  <si>
    <t>Balance Before Reserves</t>
  </si>
  <si>
    <t>Reserves:</t>
  </si>
  <si>
    <t xml:space="preserve">RESERVE FUND 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</si>
  <si>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</si>
  <si>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</si>
  <si>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</si>
  <si>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</si>
  <si>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DOWNSTATE CHRISTIAN FELLOWSHIP</t>
  </si>
  <si>
    <t>MUSLIM STUDENTS ASSOCIATION</t>
  </si>
  <si>
    <t>40-70075-016-30001</t>
  </si>
  <si>
    <t>40-30008-016-30001</t>
  </si>
  <si>
    <t>40-49001-016-30001</t>
  </si>
  <si>
    <t>40-40001-016-30001</t>
  </si>
  <si>
    <t>40-70009-016-30001</t>
  </si>
  <si>
    <t>40-70244-016-30001</t>
  </si>
  <si>
    <t>40-70261-016-30001</t>
  </si>
  <si>
    <t>40-70281-016-30001</t>
  </si>
  <si>
    <t>40-70248-016-30001</t>
  </si>
  <si>
    <t>40-70080-016-30001</t>
  </si>
  <si>
    <t>40-70254-016-30001</t>
  </si>
  <si>
    <t>40-70256-016-30001</t>
  </si>
  <si>
    <t>40-70255-016-30001</t>
  </si>
  <si>
    <t>40-70257-016-30001</t>
  </si>
  <si>
    <t>40-70258-016-30001</t>
  </si>
  <si>
    <t>40-70264-016-30001</t>
  </si>
  <si>
    <t>40-70262-016-30001</t>
  </si>
  <si>
    <t>40-70173-016-30001</t>
  </si>
  <si>
    <t>40-70263-016-30001</t>
  </si>
  <si>
    <t>40-70266-016-30001</t>
  </si>
  <si>
    <t>40-70348-016-30001</t>
  </si>
  <si>
    <t>40-70268-016-30001</t>
  </si>
  <si>
    <t>40-70270-016-30001</t>
  </si>
  <si>
    <t>40-70269-016-30001</t>
  </si>
  <si>
    <t>40-70349-016-30001</t>
  </si>
  <si>
    <t>40-70227-016-30001</t>
  </si>
  <si>
    <t>40-70280-016-30001</t>
  </si>
  <si>
    <t>40-70284-016-30001</t>
  </si>
  <si>
    <t>40-70294-016-30001</t>
  </si>
  <si>
    <t>Faculty Student Association of DMC-Student Activity Fund</t>
  </si>
  <si>
    <t>University Council (UC)</t>
  </si>
  <si>
    <t>40-70350-016-30001</t>
  </si>
  <si>
    <t>ACTIVITIES FEES INCOME</t>
  </si>
  <si>
    <t>AMERICAN MEDICAL WOMEN'S ASSOCIATION (AMWA)</t>
  </si>
  <si>
    <t>CHINESE AMERICAN MEDICAL SOCIETY (CAMS)</t>
  </si>
  <si>
    <t>LATINO MEDICAL STUDENT ASSOCIATION (LMSA)</t>
  </si>
  <si>
    <t>40-70356-016-30001</t>
  </si>
  <si>
    <t>MULTICULTURAL FAIR</t>
  </si>
  <si>
    <t>40-70260-016-30001</t>
  </si>
  <si>
    <t>40-70357-016-30001</t>
  </si>
  <si>
    <t>SERVICE LEARNING POSTER COMPETITION</t>
  </si>
  <si>
    <t>40-70135-016-30001</t>
  </si>
  <si>
    <t>UC MEETING DINNERS</t>
  </si>
  <si>
    <t>STUDENTS FOR SOCIAL RESPONSIBILITY</t>
  </si>
  <si>
    <t>40-70361-016-30001</t>
  </si>
  <si>
    <t>Comments</t>
  </si>
  <si>
    <t>BUDGET TEMPLATE</t>
  </si>
  <si>
    <t>Add/Insert rows for any needed New Accounts (insert title, leave account # "TBD")</t>
  </si>
  <si>
    <t>Formula cell (Don't change)</t>
  </si>
  <si>
    <t>Note: If a Club/Org does its own fundraising, Be sure to mark Column F comment= "Retains Any Prior Year Rollover".</t>
  </si>
  <si>
    <t>Difference (Funds Avail)</t>
  </si>
  <si>
    <t>ASIAN PACIFIC AMERICAN MEDICAL STUDENT ASSN (APAMSA)</t>
  </si>
  <si>
    <t>BROOKLYN FEE CLINIC (BFC)</t>
  </si>
  <si>
    <t>DOWNSTATE MEDICAL ENTREPRENEURSHIP CLUB (DMEC)</t>
  </si>
  <si>
    <t>DOWNSTATE OB-GYN SOCIETY</t>
  </si>
  <si>
    <t>DOWNSTATE STUDENTS FOR CHOICE</t>
  </si>
  <si>
    <t>DOWNSTATE INITIATIVE FOR NUTRITIONAL EMPOWERMENT</t>
  </si>
  <si>
    <t>GLOBAL HEALTH CLUB</t>
  </si>
  <si>
    <t xml:space="preserve">MAIMONIDES SOCIETY                                     </t>
  </si>
  <si>
    <t>MEDICAL ARTISTS' GUILD/ BROOKLYN STORIES</t>
  </si>
  <si>
    <t>NATIONAL PERINATAL ASSOCIATION STUDENT SOCIETY (NPASS)</t>
  </si>
  <si>
    <t>PROGRAMS &amp; PROGRAMS</t>
  </si>
  <si>
    <t>PSYCHIATRY STUDENT INTEREST GROUP (PSYCHSIG)</t>
  </si>
  <si>
    <t>STUDENT INTEREST GROUP IN NEUROLOGY (SIGN)</t>
  </si>
  <si>
    <t>STUDENTS FOR A NATIONAL HEALTHCARE PROGRAM</t>
  </si>
  <si>
    <t>YEAYBOOK ADVERTISEMENTS</t>
  </si>
  <si>
    <t>40-70374-016-30001</t>
  </si>
  <si>
    <t>40-70289-016-30001</t>
  </si>
  <si>
    <t>DOWNSTATE ORGANIZATION OF SOUTH ASIANS</t>
  </si>
  <si>
    <t>DOWNSTATE ORTHOPEDICS CLUB/SPORTS MEDICINE</t>
  </si>
  <si>
    <t>40-70384-016-30001</t>
  </si>
  <si>
    <t>DOWNSTATE PLASTIC &amp; RECONSTRUCTIVE SURGERY INTEREST GROUP</t>
  </si>
  <si>
    <t>DOWNSTATE PRIDE CLUB</t>
  </si>
  <si>
    <t>40-70370-016-30001</t>
  </si>
  <si>
    <t>DOWNSTATE STREET MEDICINE OUTREACH ASSOCIATION</t>
  </si>
  <si>
    <t>40-70379-016-30001</t>
  </si>
  <si>
    <t>PHOTOGRAPHY CLUB</t>
  </si>
  <si>
    <t>40-70369-016-30001</t>
  </si>
  <si>
    <t>SUNY DOWNSTATE CHAPTER OF PHYSICIANS FOR HUMAN RIGHTS</t>
  </si>
  <si>
    <t>FY 2022 = June 1, 2021 through May 31, 2022</t>
  </si>
  <si>
    <r>
      <rPr>
        <sz val="9"/>
        <rFont val="Arial"/>
        <family val="2"/>
      </rPr>
      <t>For each Council account, Column C = the Council's current Yr Certified Budget, Column D= Actual 10 months Year to Date amounts.</t>
    </r>
    <r>
      <rPr>
        <u/>
        <sz val="9"/>
        <color rgb="FFFF0000"/>
        <rFont val="Arial"/>
        <family val="2"/>
      </rPr>
      <t xml:space="preserve"> Insert Council's Proposed FYE 2022 Budget in Column F.</t>
    </r>
  </si>
  <si>
    <t>Certified Budget 2020 - 2021</t>
  </si>
  <si>
    <t>Current YTD as of 03/31/21</t>
  </si>
  <si>
    <t>Proposed Budget 2021 - 2022</t>
  </si>
  <si>
    <t>40-70249-016-30001</t>
  </si>
  <si>
    <t>DANIEL HALE WILLIAMS SOCIETY (DHWS)</t>
  </si>
  <si>
    <t>40-70367-016-30001</t>
  </si>
  <si>
    <t>DIALYSIS SIDEKICKS</t>
  </si>
  <si>
    <t>40-70252-016-30001</t>
  </si>
  <si>
    <t>DOWNSTATE ETHICS SOCIETY</t>
  </si>
  <si>
    <t>40-70240-016-30001</t>
  </si>
  <si>
    <t>DOWNSTATE OCCUPATIONAL THERAPY</t>
  </si>
  <si>
    <t>DOWNSTATE WHITE COATS FOR BLACK LIVES</t>
  </si>
  <si>
    <t>40-70363-016-30001</t>
  </si>
  <si>
    <t>HAITIAN CREOLE CLUB</t>
  </si>
  <si>
    <t>40-70360-016-30001</t>
  </si>
  <si>
    <t>HUMANS OF DOWNSTATE</t>
  </si>
  <si>
    <t>40-70338-016-30001</t>
  </si>
  <si>
    <t>INTEGRATIVE MEDICINE CLUB</t>
  </si>
  <si>
    <t>40-70290-016-30001</t>
  </si>
  <si>
    <t>INTERVENTIONAL RADIOLOGY INTEREST GROUP (IRIG)</t>
  </si>
  <si>
    <t>40-70272-016-30001</t>
  </si>
  <si>
    <t>ONCOLOGY CLUB</t>
  </si>
  <si>
    <t>40-70381-016-30001</t>
  </si>
  <si>
    <t>SOCCER CLUB</t>
  </si>
  <si>
    <t>40-70362-016-30001</t>
  </si>
  <si>
    <t>STUDENTS PARTNERING &amp; REACHING KIDS (SPARK)</t>
  </si>
  <si>
    <t>40-70389-016-30001</t>
  </si>
  <si>
    <t>UROLOGY INTEREST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</si>
</sst>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0_);\(0.00\)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9"/>
      <color indexed="10"/>
      <name val="Arial"/>
      <family val="2"/>
    </font>
    <font>
      <sz val="9"/>
      <name val="Arial"/>
      <family val="2"/>
    </font>
    <font>
      <u/>
      <sz val="9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7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9" fillId="0" borderId="0"/>
    <xf numFmtId="0" fontId="1" fillId="0" borderId="0"/>
  </cellStyleXfs>
  <cellXfs count="63">
    <xf numFmtId="0" fontId="0" fillId="0" borderId="0" xfId="0"/>
    <xf numFmtId="39" fontId="0" fillId="0" borderId="0" xfId="0" applyNumberFormat="1" applyBorder="1"/>
    <xf numFmtId="7" fontId="0" fillId="0" borderId="0" xfId="0" applyNumberFormat="1" applyBorder="1"/>
    <xf numFmtId="0" fontId="0" fillId="0" borderId="0" xfId="0" applyBorder="1"/>
    <xf numFmtId="0" fontId="22" fillId="0" borderId="10" xfId="0" applyNumberFormat="1" applyFont="1" applyBorder="1"/>
    <xf numFmtId="0" fontId="22" fillId="0" borderId="0" xfId="0" applyNumberFormat="1" applyFont="1" applyBorder="1"/>
    <xf numFmtId="39" fontId="22" fillId="0" borderId="0" xfId="0" applyNumberFormat="1" applyFont="1" applyBorder="1" applyAlignment="1">
      <alignment horizontal="center" wrapText="1"/>
    </xf>
    <xf numFmtId="7" fontId="22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/>
    <xf numFmtId="44" fontId="7" fillId="0" borderId="0" xfId="29" applyFont="1" applyFill="1" applyBorder="1"/>
    <xf numFmtId="43" fontId="7" fillId="0" borderId="10" xfId="28" applyFont="1" applyFill="1" applyBorder="1"/>
    <xf numFmtId="43" fontId="1" fillId="0" borderId="10" xfId="28" applyFont="1" applyBorder="1"/>
    <xf numFmtId="0" fontId="22" fillId="0" borderId="0" xfId="0" applyNumberFormat="1" applyFont="1" applyFill="1" applyBorder="1"/>
    <xf numFmtId="7" fontId="22" fillId="0" borderId="0" xfId="0" applyNumberFormat="1" applyFont="1" applyFill="1" applyBorder="1"/>
    <xf numFmtId="7" fontId="22" fillId="0" borderId="0" xfId="0" applyNumberFormat="1" applyFont="1" applyBorder="1"/>
    <xf numFmtId="0" fontId="23" fillId="0" borderId="0" xfId="0" applyNumberFormat="1" applyFont="1" applyBorder="1"/>
    <xf numFmtId="7" fontId="23" fillId="0" borderId="0" xfId="0" applyNumberFormat="1" applyFont="1" applyBorder="1"/>
    <xf numFmtId="0" fontId="7" fillId="0" borderId="0" xfId="0" quotePrefix="1" applyNumberFormat="1" applyFont="1" applyFill="1" applyBorder="1"/>
    <xf numFmtId="43" fontId="7" fillId="0" borderId="0" xfId="28" applyFont="1" applyFill="1" applyBorder="1"/>
    <xf numFmtId="43" fontId="1" fillId="0" borderId="0" xfId="28" applyFont="1" applyFill="1" applyBorder="1"/>
    <xf numFmtId="0" fontId="7" fillId="0" borderId="0" xfId="0" applyNumberFormat="1" applyFont="1" applyFill="1" applyBorder="1" applyAlignment="1">
      <alignment horizontal="left"/>
    </xf>
    <xf numFmtId="43" fontId="1" fillId="0" borderId="10" xfId="28" applyFont="1" applyFill="1" applyBorder="1"/>
    <xf numFmtId="44" fontId="22" fillId="0" borderId="0" xfId="29" applyFont="1" applyFill="1" applyBorder="1"/>
    <xf numFmtId="0" fontId="22" fillId="0" borderId="0" xfId="0" applyFont="1" applyBorder="1"/>
    <xf numFmtId="0" fontId="7" fillId="0" borderId="0" xfId="0" applyNumberFormat="1" applyFont="1" applyBorder="1"/>
    <xf numFmtId="7" fontId="7" fillId="0" borderId="0" xfId="0" applyNumberFormat="1" applyFont="1" applyBorder="1"/>
    <xf numFmtId="7" fontId="0" fillId="0" borderId="0" xfId="0" applyNumberFormat="1" applyFill="1" applyBorder="1"/>
    <xf numFmtId="0" fontId="22" fillId="0" borderId="0" xfId="0" applyFont="1" applyFill="1" applyBorder="1"/>
    <xf numFmtId="0" fontId="0" fillId="0" borderId="0" xfId="0" applyFill="1" applyBorder="1"/>
    <xf numFmtId="44" fontId="22" fillId="0" borderId="0" xfId="29" applyFont="1" applyBorder="1"/>
    <xf numFmtId="44" fontId="1" fillId="0" borderId="0" xfId="29" applyFont="1" applyFill="1" applyBorder="1"/>
    <xf numFmtId="44" fontId="22" fillId="0" borderId="11" xfId="29" applyFont="1" applyFill="1" applyBorder="1"/>
    <xf numFmtId="39" fontId="0" fillId="0" borderId="0" xfId="0" applyNumberFormat="1" applyFill="1" applyBorder="1"/>
    <xf numFmtId="0" fontId="24" fillId="0" borderId="0" xfId="0" applyFont="1" applyBorder="1"/>
    <xf numFmtId="0" fontId="1" fillId="0" borderId="0" xfId="0" applyNumberFormat="1" applyFont="1" applyFill="1" applyBorder="1"/>
    <xf numFmtId="0" fontId="1" fillId="0" borderId="0" xfId="0" quotePrefix="1" applyNumberFormat="1" applyFont="1" applyFill="1" applyBorder="1"/>
    <xf numFmtId="0" fontId="1" fillId="0" borderId="0" xfId="0" applyNumberFormat="1" applyFont="1" applyFill="1" applyBorder="1" applyAlignment="1">
      <alignment horizontal="left"/>
    </xf>
    <xf numFmtId="164" fontId="20" fillId="0" borderId="0" xfId="0" applyNumberFormat="1" applyFont="1" applyBorder="1" applyAlignment="1">
      <alignment horizontal="center"/>
    </xf>
    <xf numFmtId="8" fontId="1" fillId="0" borderId="0" xfId="29" applyNumberFormat="1" applyFont="1" applyFill="1" applyBorder="1"/>
    <xf numFmtId="0" fontId="22" fillId="0" borderId="10" xfId="0" applyFont="1" applyFill="1" applyBorder="1" applyAlignment="1">
      <alignment horizontal="center"/>
    </xf>
    <xf numFmtId="7" fontId="22" fillId="0" borderId="10" xfId="0" applyNumberFormat="1" applyFont="1" applyBorder="1" applyAlignment="1">
      <alignment horizontal="center" wrapText="1"/>
    </xf>
    <xf numFmtId="165" fontId="22" fillId="0" borderId="10" xfId="0" applyNumberFormat="1" applyFont="1" applyBorder="1" applyAlignment="1">
      <alignment horizontal="center" wrapText="1"/>
    </xf>
    <xf numFmtId="44" fontId="22" fillId="0" borderId="0" xfId="0" applyNumberFormat="1" applyFont="1" applyFill="1" applyBorder="1"/>
    <xf numFmtId="44" fontId="7" fillId="24" borderId="0" xfId="29" applyFont="1" applyFill="1" applyBorder="1"/>
    <xf numFmtId="43" fontId="7" fillId="24" borderId="10" xfId="28" applyFont="1" applyFill="1" applyBorder="1"/>
    <xf numFmtId="44" fontId="1" fillId="24" borderId="0" xfId="0" applyNumberFormat="1" applyFont="1" applyFill="1"/>
    <xf numFmtId="43" fontId="7" fillId="24" borderId="0" xfId="28" applyFont="1" applyFill="1" applyBorder="1"/>
    <xf numFmtId="43" fontId="1" fillId="24" borderId="0" xfId="28" applyFont="1" applyFill="1" applyBorder="1"/>
    <xf numFmtId="43" fontId="1" fillId="24" borderId="10" xfId="28" applyFont="1" applyFill="1" applyBorder="1"/>
    <xf numFmtId="0" fontId="1" fillId="0" borderId="0" xfId="51"/>
    <xf numFmtId="43" fontId="7" fillId="0" borderId="12" xfId="28" applyFont="1" applyFill="1" applyBorder="1"/>
    <xf numFmtId="43" fontId="1" fillId="0" borderId="12" xfId="28" applyFont="1" applyFill="1" applyBorder="1"/>
    <xf numFmtId="43" fontId="7" fillId="24" borderId="12" xfId="28" applyFont="1" applyFill="1" applyBorder="1"/>
    <xf numFmtId="44" fontId="22" fillId="0" borderId="11" xfId="29" applyNumberFormat="1" applyFont="1" applyFill="1" applyBorder="1"/>
    <xf numFmtId="44" fontId="1" fillId="0" borderId="10" xfId="29" applyFont="1" applyFill="1" applyBorder="1"/>
    <xf numFmtId="0" fontId="30" fillId="0" borderId="0" xfId="51" applyFont="1" applyAlignment="1">
      <alignment horizontal="left" vertical="center" wrapText="1"/>
    </xf>
    <xf numFmtId="43" fontId="21" fillId="0" borderId="0" xfId="0" applyNumberFormat="1" applyFont="1" applyFill="1" applyBorder="1" applyAlignment="1">
      <alignment horizontal="left" wrapText="1"/>
    </xf>
    <xf numFmtId="164" fontId="20" fillId="0" borderId="0" xfId="0" applyNumberFormat="1" applyFont="1" applyBorder="1" applyAlignment="1">
      <alignment horizontal="center"/>
    </xf>
    <xf numFmtId="0" fontId="20" fillId="0" borderId="0" xfId="0" applyNumberFormat="1" applyFont="1" applyBorder="1" applyAlignment="1">
      <alignment horizontal="center"/>
    </xf>
    <xf numFmtId="0" fontId="20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1" fillId="0" borderId="0" xfId="51" applyNumberFormat="1" applyFont="1" applyBorder="1" applyAlignment="1">
      <alignment horizontal="left"/>
    </xf>
    <xf numFmtId="44" fontId="1" fillId="0" borderId="0" xfId="29" applyNumberFormat="1" applyFont="1" applyFill="1" applyBorder="1"/>
  </cellXfs>
  <cellStyles count="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12" xfId="51" xr:uid="{00000000-0005-0000-0000-000027000000}"/>
    <cellStyle name="Normal 2" xfId="39" xr:uid="{00000000-0005-0000-0000-000028000000}"/>
    <cellStyle name="Normal 3" xfId="40" xr:uid="{00000000-0005-0000-0000-000029000000}"/>
    <cellStyle name="Normal 4" xfId="41" xr:uid="{00000000-0005-0000-0000-00002A000000}"/>
    <cellStyle name="Normal 5" xfId="42" xr:uid="{00000000-0005-0000-0000-00002B000000}"/>
    <cellStyle name="Normal 6" xfId="43" xr:uid="{00000000-0005-0000-0000-00002C000000}"/>
    <cellStyle name="Normal 7" xfId="49" xr:uid="{00000000-0005-0000-0000-00002D000000}"/>
    <cellStyle name="Normal 8" xfId="50" xr:uid="{00000000-0005-0000-0000-00002E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4"/>
  <sheetViews>
    <sheetView tabSelected="1" zoomScaleNormal="100" workbookViewId="0">
      <selection activeCell="D65" sqref="D65"/>
    </sheetView>
  </sheetViews>
  <sheetFormatPr defaultRowHeight="12.75" x14ac:dyDescent="0.2"/>
  <cols>
    <col min="1" max="1" width="19.42578125" style="3" customWidth="1"/>
    <col min="2" max="2" width="68.42578125" style="3" bestFit="1" customWidth="1"/>
    <col min="3" max="3" width="15.7109375" style="1" customWidth="1"/>
    <col min="4" max="5" width="15.7109375" style="2" customWidth="1"/>
    <col min="6" max="6" width="15.7109375" style="1" customWidth="1"/>
    <col min="7" max="7" width="41.5703125" customWidth="1"/>
    <col min="8" max="12" width="9.140625" style="3"/>
    <col min="13" max="33" width="8.7109375" style="3" customWidth="1"/>
    <col min="34" max="16384" width="9.140625" style="3"/>
  </cols>
  <sheetData>
    <row r="1" spans="1:11" ht="15.75" x14ac:dyDescent="0.25">
      <c r="A1" s="58" t="s">
        <v>50</v>
      </c>
      <c r="B1" s="58"/>
      <c r="C1" s="58"/>
      <c r="D1" s="58"/>
      <c r="E1" s="58"/>
      <c r="F1" s="58"/>
      <c r="G1" s="58"/>
    </row>
    <row r="2" spans="1:11" ht="15.75" x14ac:dyDescent="0.25">
      <c r="A2" s="58" t="s">
        <v>51</v>
      </c>
      <c r="B2" s="58"/>
      <c r="C2" s="58"/>
      <c r="D2" s="58"/>
      <c r="E2" s="58"/>
      <c r="F2" s="58"/>
      <c r="G2" s="58"/>
    </row>
    <row r="3" spans="1:11" ht="15.75" x14ac:dyDescent="0.25">
      <c r="A3" s="59" t="s">
        <v>100</v>
      </c>
      <c r="B3" s="59"/>
      <c r="C3" s="59"/>
      <c r="D3" s="59"/>
      <c r="E3" s="59"/>
      <c r="F3" s="59"/>
      <c r="G3" s="59"/>
      <c r="H3" s="57"/>
      <c r="I3" s="57"/>
      <c r="J3" s="57"/>
      <c r="K3" s="57"/>
    </row>
    <row r="4" spans="1:11" ht="15.75" x14ac:dyDescent="0.25">
      <c r="A4" s="60" t="s">
        <v>67</v>
      </c>
      <c r="B4" s="60"/>
      <c r="C4" s="60"/>
      <c r="D4" s="60"/>
      <c r="E4" s="60"/>
      <c r="F4" s="60"/>
      <c r="G4" s="60"/>
      <c r="H4" s="37"/>
      <c r="I4" s="37"/>
      <c r="J4" s="37"/>
      <c r="K4" s="37"/>
    </row>
    <row r="5" spans="1:11" ht="38.25" customHeight="1" x14ac:dyDescent="0.25">
      <c r="A5" s="55" t="s">
        <v>101</v>
      </c>
      <c r="B5" s="55"/>
      <c r="C5" s="55"/>
      <c r="D5" s="55"/>
      <c r="E5" s="55"/>
      <c r="F5" s="55"/>
      <c r="G5" s="55"/>
      <c r="H5" s="37"/>
      <c r="I5" s="37"/>
      <c r="J5" s="37"/>
      <c r="K5" s="37"/>
    </row>
    <row r="6" spans="1:11" x14ac:dyDescent="0.2">
      <c r="A6" s="61" t="s">
        <v>68</v>
      </c>
      <c r="B6" s="61"/>
      <c r="C6" s="61"/>
      <c r="D6" s="61"/>
      <c r="E6" s="61"/>
      <c r="F6" s="61"/>
      <c r="G6" s="61"/>
    </row>
    <row r="7" spans="1:11" ht="38.25" x14ac:dyDescent="0.2">
      <c r="A7" s="4" t="s">
        <v>0</v>
      </c>
      <c r="B7" s="4" t="s">
        <v>1</v>
      </c>
      <c r="C7" s="40" t="s">
        <v>102</v>
      </c>
      <c r="D7" s="41" t="s">
        <v>103</v>
      </c>
      <c r="E7" s="41" t="s">
        <v>71</v>
      </c>
      <c r="F7" s="40" t="s">
        <v>104</v>
      </c>
      <c r="G7" s="39" t="s">
        <v>66</v>
      </c>
    </row>
    <row r="8" spans="1:11" x14ac:dyDescent="0.2">
      <c r="A8" s="5"/>
      <c r="B8" s="5"/>
      <c r="C8" s="6"/>
      <c r="D8" s="7"/>
      <c r="E8" s="7"/>
      <c r="F8" s="6"/>
    </row>
    <row r="9" spans="1:11" x14ac:dyDescent="0.2">
      <c r="A9" s="8" t="s">
        <v>23</v>
      </c>
      <c r="B9" s="34" t="s">
        <v>53</v>
      </c>
      <c r="C9" s="9">
        <v>34030.04</v>
      </c>
      <c r="D9" s="38">
        <v>0</v>
      </c>
      <c r="E9" s="62">
        <f>C9-D9</f>
        <v>34030.04</v>
      </c>
      <c r="F9" s="43"/>
    </row>
    <row r="10" spans="1:11" x14ac:dyDescent="0.2">
      <c r="A10" s="8" t="s">
        <v>24</v>
      </c>
      <c r="B10" s="8" t="s">
        <v>2</v>
      </c>
      <c r="C10" s="10">
        <v>23862.78</v>
      </c>
      <c r="D10" s="21">
        <v>23862.78</v>
      </c>
      <c r="E10" s="54">
        <v>0</v>
      </c>
      <c r="F10" s="44"/>
    </row>
    <row r="11" spans="1:11" ht="16.5" customHeight="1" x14ac:dyDescent="0.2">
      <c r="A11" s="12" t="s">
        <v>3</v>
      </c>
      <c r="B11" s="12"/>
      <c r="C11" s="13">
        <f>SUM(C9:C10)</f>
        <v>57892.82</v>
      </c>
      <c r="D11" s="14">
        <f>SUM(D9:D10)</f>
        <v>23862.78</v>
      </c>
      <c r="E11" s="14">
        <f>SUM(E9:E10)</f>
        <v>34030.04</v>
      </c>
      <c r="F11" s="42">
        <f>SUM(F9:F10)</f>
        <v>0</v>
      </c>
      <c r="G11" s="49" t="s">
        <v>69</v>
      </c>
    </row>
    <row r="12" spans="1:11" x14ac:dyDescent="0.2">
      <c r="A12" s="15"/>
      <c r="B12" s="15"/>
      <c r="C12" s="16"/>
      <c r="F12" s="16"/>
    </row>
    <row r="13" spans="1:11" ht="33" customHeight="1" x14ac:dyDescent="0.2">
      <c r="A13" s="12" t="s">
        <v>4</v>
      </c>
      <c r="B13" s="56" t="s">
        <v>70</v>
      </c>
      <c r="C13" s="56"/>
      <c r="D13" s="56"/>
      <c r="E13" s="56"/>
      <c r="F13" s="56"/>
      <c r="G13" s="56"/>
    </row>
    <row r="14" spans="1:11" x14ac:dyDescent="0.2">
      <c r="A14" s="8" t="s">
        <v>25</v>
      </c>
      <c r="B14" s="17" t="s">
        <v>5</v>
      </c>
      <c r="C14" s="9">
        <v>1651</v>
      </c>
      <c r="D14" s="30">
        <v>0</v>
      </c>
      <c r="E14" s="30">
        <f>C14-D14</f>
        <v>1651</v>
      </c>
      <c r="F14" s="45">
        <f>ROUND(+C14*1.024,0)</f>
        <v>1691</v>
      </c>
      <c r="G14" s="49" t="s">
        <v>69</v>
      </c>
      <c r="I14" s="8"/>
    </row>
    <row r="15" spans="1:11" x14ac:dyDescent="0.2">
      <c r="A15" s="8" t="s">
        <v>26</v>
      </c>
      <c r="B15" s="34" t="s">
        <v>54</v>
      </c>
      <c r="C15" s="18">
        <v>150</v>
      </c>
      <c r="D15" s="30">
        <v>0</v>
      </c>
      <c r="E15" s="30">
        <f t="shared" ref="E15:E22" si="0">C15-D15</f>
        <v>150</v>
      </c>
      <c r="F15" s="45"/>
      <c r="G15" s="49"/>
      <c r="I15" s="8"/>
    </row>
    <row r="16" spans="1:11" x14ac:dyDescent="0.2">
      <c r="A16" s="34" t="s">
        <v>27</v>
      </c>
      <c r="B16" s="34" t="s">
        <v>72</v>
      </c>
      <c r="C16" s="18">
        <v>150</v>
      </c>
      <c r="D16" s="30">
        <v>0</v>
      </c>
      <c r="E16" s="30">
        <f t="shared" si="0"/>
        <v>150</v>
      </c>
      <c r="F16" s="45"/>
      <c r="G16" s="49"/>
      <c r="I16" s="8"/>
    </row>
    <row r="17" spans="1:9" x14ac:dyDescent="0.2">
      <c r="A17" s="34" t="s">
        <v>47</v>
      </c>
      <c r="B17" s="34" t="s">
        <v>73</v>
      </c>
      <c r="C17" s="18">
        <v>750</v>
      </c>
      <c r="D17" s="30">
        <v>750</v>
      </c>
      <c r="E17" s="30">
        <f t="shared" si="0"/>
        <v>0</v>
      </c>
      <c r="F17" s="45"/>
      <c r="G17" s="49"/>
      <c r="I17" s="8"/>
    </row>
    <row r="18" spans="1:9" x14ac:dyDescent="0.2">
      <c r="A18" s="34" t="s">
        <v>28</v>
      </c>
      <c r="B18" s="34" t="s">
        <v>55</v>
      </c>
      <c r="C18" s="18">
        <v>300</v>
      </c>
      <c r="D18" s="30">
        <v>-700</v>
      </c>
      <c r="E18" s="30">
        <f t="shared" si="0"/>
        <v>1000</v>
      </c>
      <c r="F18" s="45"/>
      <c r="G18" s="49"/>
      <c r="I18" s="8"/>
    </row>
    <row r="19" spans="1:9" x14ac:dyDescent="0.2">
      <c r="A19" s="34" t="s">
        <v>105</v>
      </c>
      <c r="B19" s="34" t="s">
        <v>106</v>
      </c>
      <c r="C19" s="18">
        <v>650</v>
      </c>
      <c r="D19" s="30">
        <v>0</v>
      </c>
      <c r="E19" s="30">
        <f t="shared" si="0"/>
        <v>650</v>
      </c>
      <c r="F19" s="45"/>
      <c r="G19" s="49"/>
      <c r="I19" s="8"/>
    </row>
    <row r="20" spans="1:9" x14ac:dyDescent="0.2">
      <c r="A20" s="34" t="s">
        <v>107</v>
      </c>
      <c r="B20" s="34" t="s">
        <v>108</v>
      </c>
      <c r="C20" s="18">
        <v>95</v>
      </c>
      <c r="D20" s="30">
        <v>0</v>
      </c>
      <c r="E20" s="30">
        <f t="shared" si="0"/>
        <v>95</v>
      </c>
      <c r="F20" s="45"/>
      <c r="G20" s="49"/>
      <c r="I20" s="8"/>
    </row>
    <row r="21" spans="1:9" x14ac:dyDescent="0.2">
      <c r="A21" s="8" t="s">
        <v>29</v>
      </c>
      <c r="B21" s="8" t="s">
        <v>19</v>
      </c>
      <c r="C21" s="18">
        <v>750</v>
      </c>
      <c r="D21" s="30">
        <v>0</v>
      </c>
      <c r="E21" s="30">
        <f t="shared" si="0"/>
        <v>750</v>
      </c>
      <c r="F21" s="45"/>
      <c r="G21" s="49"/>
      <c r="I21" s="8"/>
    </row>
    <row r="22" spans="1:9" x14ac:dyDescent="0.2">
      <c r="A22" s="34" t="s">
        <v>109</v>
      </c>
      <c r="B22" s="34" t="s">
        <v>110</v>
      </c>
      <c r="C22" s="18">
        <v>175</v>
      </c>
      <c r="D22" s="30">
        <v>0</v>
      </c>
      <c r="E22" s="30">
        <f t="shared" si="0"/>
        <v>175</v>
      </c>
      <c r="F22" s="45"/>
      <c r="G22" s="49"/>
      <c r="I22" s="8"/>
    </row>
    <row r="23" spans="1:9" x14ac:dyDescent="0.2">
      <c r="A23" s="36" t="s">
        <v>87</v>
      </c>
      <c r="B23" s="34" t="s">
        <v>77</v>
      </c>
      <c r="C23" s="18">
        <v>175</v>
      </c>
      <c r="D23" s="19">
        <v>0</v>
      </c>
      <c r="E23" s="30">
        <f t="shared" ref="E23:E24" si="1">C23-D23</f>
        <v>175</v>
      </c>
      <c r="F23" s="46"/>
      <c r="I23" s="8"/>
    </row>
    <row r="24" spans="1:9" x14ac:dyDescent="0.2">
      <c r="A24" s="36" t="s">
        <v>52</v>
      </c>
      <c r="B24" s="34" t="s">
        <v>74</v>
      </c>
      <c r="C24" s="18">
        <v>200</v>
      </c>
      <c r="D24" s="19">
        <v>0</v>
      </c>
      <c r="E24" s="30">
        <f t="shared" si="1"/>
        <v>200</v>
      </c>
      <c r="F24" s="46"/>
      <c r="I24" s="8"/>
    </row>
    <row r="25" spans="1:9" x14ac:dyDescent="0.2">
      <c r="A25" s="36" t="s">
        <v>30</v>
      </c>
      <c r="B25" s="34" t="s">
        <v>6</v>
      </c>
      <c r="C25" s="18">
        <v>50</v>
      </c>
      <c r="D25" s="19">
        <v>0</v>
      </c>
      <c r="E25" s="30">
        <f t="shared" ref="E25:E64" si="2">C25-D25</f>
        <v>50</v>
      </c>
      <c r="F25" s="46"/>
      <c r="I25" s="8"/>
    </row>
    <row r="26" spans="1:9" x14ac:dyDescent="0.2">
      <c r="A26" s="36" t="s">
        <v>35</v>
      </c>
      <c r="B26" s="34" t="s">
        <v>75</v>
      </c>
      <c r="C26" s="18">
        <v>100</v>
      </c>
      <c r="D26" s="19">
        <v>0</v>
      </c>
      <c r="E26" s="30">
        <f t="shared" si="2"/>
        <v>100</v>
      </c>
      <c r="F26" s="46"/>
      <c r="I26" s="8"/>
    </row>
    <row r="27" spans="1:9" x14ac:dyDescent="0.2">
      <c r="A27" s="36" t="s">
        <v>111</v>
      </c>
      <c r="B27" s="34" t="s">
        <v>112</v>
      </c>
      <c r="C27" s="18">
        <v>300</v>
      </c>
      <c r="D27" s="19">
        <v>0</v>
      </c>
      <c r="E27" s="30">
        <f t="shared" si="2"/>
        <v>300</v>
      </c>
      <c r="F27" s="46"/>
      <c r="I27" s="8"/>
    </row>
    <row r="28" spans="1:9" x14ac:dyDescent="0.2">
      <c r="A28" s="36" t="s">
        <v>88</v>
      </c>
      <c r="B28" s="35" t="s">
        <v>89</v>
      </c>
      <c r="C28" s="18">
        <v>250</v>
      </c>
      <c r="D28" s="19">
        <v>0</v>
      </c>
      <c r="E28" s="30">
        <f t="shared" si="2"/>
        <v>250</v>
      </c>
      <c r="F28" s="46"/>
      <c r="G28" s="3"/>
      <c r="I28" s="8"/>
    </row>
    <row r="29" spans="1:9" x14ac:dyDescent="0.2">
      <c r="A29" s="36" t="s">
        <v>59</v>
      </c>
      <c r="B29" s="35" t="s">
        <v>90</v>
      </c>
      <c r="C29" s="18">
        <v>75</v>
      </c>
      <c r="D29" s="19">
        <v>0</v>
      </c>
      <c r="E29" s="30">
        <f t="shared" si="2"/>
        <v>75</v>
      </c>
      <c r="F29" s="46"/>
      <c r="G29" s="3"/>
      <c r="I29" s="8"/>
    </row>
    <row r="30" spans="1:9" x14ac:dyDescent="0.2">
      <c r="A30" s="36" t="s">
        <v>91</v>
      </c>
      <c r="B30" s="35" t="s">
        <v>92</v>
      </c>
      <c r="C30" s="18">
        <v>250</v>
      </c>
      <c r="D30" s="19">
        <v>0</v>
      </c>
      <c r="E30" s="30">
        <f t="shared" si="2"/>
        <v>250</v>
      </c>
      <c r="F30" s="46"/>
      <c r="G30" s="3"/>
      <c r="I30" s="8"/>
    </row>
    <row r="31" spans="1:9" x14ac:dyDescent="0.2">
      <c r="A31" s="34" t="s">
        <v>31</v>
      </c>
      <c r="B31" s="34" t="s">
        <v>93</v>
      </c>
      <c r="C31" s="19">
        <v>275</v>
      </c>
      <c r="D31" s="19">
        <v>200</v>
      </c>
      <c r="E31" s="30">
        <f t="shared" ref="E31:E32" si="3">C31-D31</f>
        <v>75</v>
      </c>
      <c r="F31" s="47"/>
      <c r="I31" s="8"/>
    </row>
    <row r="32" spans="1:9" x14ac:dyDescent="0.2">
      <c r="A32" s="36" t="s">
        <v>94</v>
      </c>
      <c r="B32" s="34" t="s">
        <v>95</v>
      </c>
      <c r="C32" s="19">
        <v>325</v>
      </c>
      <c r="D32" s="19">
        <v>0</v>
      </c>
      <c r="E32" s="30">
        <f t="shared" si="3"/>
        <v>325</v>
      </c>
      <c r="F32" s="47"/>
      <c r="I32" s="8"/>
    </row>
    <row r="33" spans="1:9" x14ac:dyDescent="0.2">
      <c r="A33" s="36" t="s">
        <v>42</v>
      </c>
      <c r="B33" s="35" t="s">
        <v>76</v>
      </c>
      <c r="C33" s="18">
        <v>200</v>
      </c>
      <c r="D33" s="19">
        <v>200</v>
      </c>
      <c r="E33" s="30">
        <f t="shared" si="2"/>
        <v>0</v>
      </c>
      <c r="F33" s="46"/>
      <c r="G33" s="3"/>
      <c r="I33" s="8"/>
    </row>
    <row r="34" spans="1:9" x14ac:dyDescent="0.2">
      <c r="A34" s="36" t="s">
        <v>21</v>
      </c>
      <c r="B34" s="35" t="s">
        <v>113</v>
      </c>
      <c r="C34" s="18">
        <v>250</v>
      </c>
      <c r="D34" s="19">
        <v>150</v>
      </c>
      <c r="E34" s="30">
        <f t="shared" si="2"/>
        <v>100</v>
      </c>
      <c r="F34" s="46"/>
      <c r="G34" s="3"/>
      <c r="I34" s="8"/>
    </row>
    <row r="35" spans="1:9" x14ac:dyDescent="0.2">
      <c r="A35" s="20" t="s">
        <v>48</v>
      </c>
      <c r="B35" s="34" t="s">
        <v>78</v>
      </c>
      <c r="C35" s="18">
        <v>225</v>
      </c>
      <c r="D35" s="19">
        <v>0</v>
      </c>
      <c r="E35" s="30">
        <f t="shared" si="2"/>
        <v>225</v>
      </c>
      <c r="F35" s="46"/>
      <c r="I35" s="8"/>
    </row>
    <row r="36" spans="1:9" x14ac:dyDescent="0.2">
      <c r="A36" s="36" t="s">
        <v>114</v>
      </c>
      <c r="B36" s="34" t="s">
        <v>115</v>
      </c>
      <c r="C36" s="18">
        <v>0</v>
      </c>
      <c r="D36" s="19">
        <v>0</v>
      </c>
      <c r="E36" s="30">
        <f t="shared" si="2"/>
        <v>0</v>
      </c>
      <c r="F36" s="46"/>
      <c r="I36" s="8"/>
    </row>
    <row r="37" spans="1:9" x14ac:dyDescent="0.2">
      <c r="A37" s="36" t="s">
        <v>116</v>
      </c>
      <c r="B37" s="34" t="s">
        <v>117</v>
      </c>
      <c r="C37" s="18">
        <v>0</v>
      </c>
      <c r="D37" s="19">
        <v>0</v>
      </c>
      <c r="E37" s="30">
        <f t="shared" si="2"/>
        <v>0</v>
      </c>
      <c r="F37" s="46"/>
      <c r="I37" s="8"/>
    </row>
    <row r="38" spans="1:9" x14ac:dyDescent="0.2">
      <c r="A38" s="36" t="s">
        <v>118</v>
      </c>
      <c r="B38" s="34" t="s">
        <v>119</v>
      </c>
      <c r="C38" s="18">
        <v>0</v>
      </c>
      <c r="D38" s="19">
        <v>-100</v>
      </c>
      <c r="E38" s="30">
        <f t="shared" si="2"/>
        <v>100</v>
      </c>
      <c r="F38" s="46"/>
      <c r="I38" s="8"/>
    </row>
    <row r="39" spans="1:9" x14ac:dyDescent="0.2">
      <c r="A39" s="36" t="s">
        <v>120</v>
      </c>
      <c r="B39" s="34" t="s">
        <v>121</v>
      </c>
      <c r="C39" s="18">
        <v>0</v>
      </c>
      <c r="D39" s="19">
        <v>0</v>
      </c>
      <c r="E39" s="30">
        <f t="shared" si="2"/>
        <v>0</v>
      </c>
      <c r="F39" s="46"/>
      <c r="I39" s="8"/>
    </row>
    <row r="40" spans="1:9" x14ac:dyDescent="0.2">
      <c r="A40" s="36" t="s">
        <v>40</v>
      </c>
      <c r="B40" s="34" t="s">
        <v>56</v>
      </c>
      <c r="C40" s="18">
        <v>200</v>
      </c>
      <c r="D40" s="19">
        <v>0</v>
      </c>
      <c r="E40" s="30">
        <f t="shared" si="2"/>
        <v>200</v>
      </c>
      <c r="F40" s="46"/>
      <c r="I40" s="8"/>
    </row>
    <row r="41" spans="1:9" x14ac:dyDescent="0.2">
      <c r="A41" s="8" t="s">
        <v>33</v>
      </c>
      <c r="B41" s="35" t="s">
        <v>79</v>
      </c>
      <c r="C41" s="18">
        <v>750</v>
      </c>
      <c r="D41" s="19">
        <v>0</v>
      </c>
      <c r="E41" s="30">
        <f t="shared" si="2"/>
        <v>750</v>
      </c>
      <c r="F41" s="46"/>
      <c r="I41" s="20"/>
    </row>
    <row r="42" spans="1:9" x14ac:dyDescent="0.2">
      <c r="A42" s="8" t="s">
        <v>32</v>
      </c>
      <c r="B42" s="34" t="s">
        <v>80</v>
      </c>
      <c r="C42" s="18">
        <v>500</v>
      </c>
      <c r="D42" s="19">
        <v>-500</v>
      </c>
      <c r="E42" s="30">
        <f t="shared" si="2"/>
        <v>1000</v>
      </c>
      <c r="F42" s="46"/>
      <c r="I42" s="8"/>
    </row>
    <row r="43" spans="1:9" x14ac:dyDescent="0.2">
      <c r="A43" s="36" t="s">
        <v>57</v>
      </c>
      <c r="B43" s="34" t="s">
        <v>58</v>
      </c>
      <c r="C43" s="18">
        <v>3000</v>
      </c>
      <c r="D43" s="19">
        <v>0</v>
      </c>
      <c r="E43" s="30">
        <f t="shared" si="2"/>
        <v>3000</v>
      </c>
      <c r="F43" s="46"/>
      <c r="I43" s="8"/>
    </row>
    <row r="44" spans="1:9" x14ac:dyDescent="0.2">
      <c r="A44" s="8" t="s">
        <v>34</v>
      </c>
      <c r="B44" s="17" t="s">
        <v>20</v>
      </c>
      <c r="C44" s="18">
        <v>750</v>
      </c>
      <c r="D44" s="19">
        <v>0</v>
      </c>
      <c r="E44" s="30">
        <f t="shared" si="2"/>
        <v>750</v>
      </c>
      <c r="F44" s="46"/>
      <c r="I44" s="8"/>
    </row>
    <row r="45" spans="1:9" x14ac:dyDescent="0.2">
      <c r="A45" s="34" t="s">
        <v>65</v>
      </c>
      <c r="B45" s="35" t="s">
        <v>81</v>
      </c>
      <c r="C45" s="18">
        <v>0</v>
      </c>
      <c r="D45" s="19">
        <v>-67</v>
      </c>
      <c r="E45" s="30">
        <f t="shared" si="2"/>
        <v>67</v>
      </c>
      <c r="F45" s="46"/>
      <c r="I45" s="8"/>
    </row>
    <row r="46" spans="1:9" x14ac:dyDescent="0.2">
      <c r="A46" s="34" t="s">
        <v>122</v>
      </c>
      <c r="B46" s="35" t="s">
        <v>123</v>
      </c>
      <c r="C46" s="18">
        <v>150</v>
      </c>
      <c r="D46" s="19">
        <v>0</v>
      </c>
      <c r="E46" s="30">
        <f t="shared" si="2"/>
        <v>150</v>
      </c>
      <c r="F46" s="46"/>
      <c r="I46" s="8"/>
    </row>
    <row r="47" spans="1:9" x14ac:dyDescent="0.2">
      <c r="A47" s="8" t="s">
        <v>37</v>
      </c>
      <c r="B47" s="17" t="s">
        <v>7</v>
      </c>
      <c r="C47" s="18">
        <v>150</v>
      </c>
      <c r="D47" s="19">
        <v>0</v>
      </c>
      <c r="E47" s="30">
        <f t="shared" si="2"/>
        <v>150</v>
      </c>
      <c r="F47" s="46"/>
      <c r="I47" s="20"/>
    </row>
    <row r="48" spans="1:9" x14ac:dyDescent="0.2">
      <c r="A48" s="34" t="s">
        <v>96</v>
      </c>
      <c r="B48" s="35" t="s">
        <v>97</v>
      </c>
      <c r="C48" s="18">
        <v>65</v>
      </c>
      <c r="D48" s="19">
        <v>0</v>
      </c>
      <c r="E48" s="30">
        <f t="shared" si="2"/>
        <v>65</v>
      </c>
      <c r="F48" s="46"/>
      <c r="I48" s="20"/>
    </row>
    <row r="49" spans="1:9" x14ac:dyDescent="0.2">
      <c r="A49" s="34" t="s">
        <v>38</v>
      </c>
      <c r="B49" s="34" t="s">
        <v>82</v>
      </c>
      <c r="C49" s="18">
        <v>28047.82</v>
      </c>
      <c r="D49" s="19">
        <v>3691</v>
      </c>
      <c r="E49" s="30">
        <f t="shared" si="2"/>
        <v>24356.82</v>
      </c>
      <c r="F49" s="46"/>
      <c r="I49" s="8"/>
    </row>
    <row r="50" spans="1:9" ht="20.25" hidden="1" customHeight="1" x14ac:dyDescent="0.2">
      <c r="A50" s="8" t="s">
        <v>40</v>
      </c>
      <c r="B50" s="34" t="s">
        <v>56</v>
      </c>
      <c r="C50" s="18"/>
      <c r="D50" s="19"/>
      <c r="E50" s="30">
        <f t="shared" si="2"/>
        <v>0</v>
      </c>
      <c r="F50" s="46"/>
      <c r="I50" s="20"/>
    </row>
    <row r="51" spans="1:9" x14ac:dyDescent="0.2">
      <c r="A51" s="34" t="s">
        <v>49</v>
      </c>
      <c r="B51" s="35" t="s">
        <v>10</v>
      </c>
      <c r="C51" s="18">
        <v>100</v>
      </c>
      <c r="D51" s="19">
        <v>66.45</v>
      </c>
      <c r="E51" s="30">
        <f t="shared" si="2"/>
        <v>33.549999999999997</v>
      </c>
      <c r="F51" s="46"/>
      <c r="I51" s="8"/>
    </row>
    <row r="52" spans="1:9" x14ac:dyDescent="0.2">
      <c r="A52" s="8" t="s">
        <v>39</v>
      </c>
      <c r="B52" s="35" t="s">
        <v>83</v>
      </c>
      <c r="C52" s="18">
        <v>100</v>
      </c>
      <c r="D52" s="19">
        <v>0</v>
      </c>
      <c r="E52" s="30">
        <f t="shared" si="2"/>
        <v>100</v>
      </c>
      <c r="F52" s="46"/>
      <c r="I52" s="20"/>
    </row>
    <row r="53" spans="1:9" x14ac:dyDescent="0.2">
      <c r="A53" s="34" t="s">
        <v>60</v>
      </c>
      <c r="B53" s="35" t="s">
        <v>61</v>
      </c>
      <c r="C53" s="18">
        <v>700</v>
      </c>
      <c r="D53" s="19">
        <v>0</v>
      </c>
      <c r="E53" s="30">
        <f t="shared" si="2"/>
        <v>700</v>
      </c>
      <c r="F53" s="46"/>
      <c r="I53" s="20"/>
    </row>
    <row r="54" spans="1:9" x14ac:dyDescent="0.2">
      <c r="A54" s="34" t="s">
        <v>124</v>
      </c>
      <c r="B54" s="35" t="s">
        <v>125</v>
      </c>
      <c r="C54" s="18">
        <v>45</v>
      </c>
      <c r="D54" s="19">
        <v>0</v>
      </c>
      <c r="E54" s="30">
        <f t="shared" si="2"/>
        <v>45</v>
      </c>
      <c r="F54" s="46"/>
      <c r="I54" s="20"/>
    </row>
    <row r="55" spans="1:9" x14ac:dyDescent="0.2">
      <c r="A55" s="34" t="s">
        <v>43</v>
      </c>
      <c r="B55" s="35" t="s">
        <v>84</v>
      </c>
      <c r="C55" s="18">
        <v>60</v>
      </c>
      <c r="D55" s="19">
        <v>0</v>
      </c>
      <c r="E55" s="30">
        <f t="shared" si="2"/>
        <v>60</v>
      </c>
      <c r="F55" s="46"/>
      <c r="I55" s="20"/>
    </row>
    <row r="56" spans="1:9" x14ac:dyDescent="0.2">
      <c r="A56" s="36" t="s">
        <v>36</v>
      </c>
      <c r="B56" s="34" t="s">
        <v>85</v>
      </c>
      <c r="C56" s="18">
        <v>200</v>
      </c>
      <c r="D56" s="19">
        <v>200</v>
      </c>
      <c r="E56" s="30">
        <f t="shared" ref="E56:E58" si="4">C56-D56</f>
        <v>0</v>
      </c>
      <c r="F56" s="46"/>
      <c r="I56" s="20"/>
    </row>
    <row r="57" spans="1:9" x14ac:dyDescent="0.2">
      <c r="A57" s="8" t="s">
        <v>44</v>
      </c>
      <c r="B57" s="35" t="s">
        <v>64</v>
      </c>
      <c r="C57" s="18">
        <v>650</v>
      </c>
      <c r="D57" s="19">
        <v>0</v>
      </c>
      <c r="E57" s="30">
        <f t="shared" si="4"/>
        <v>650</v>
      </c>
      <c r="F57" s="46"/>
      <c r="I57" s="20"/>
    </row>
    <row r="58" spans="1:9" x14ac:dyDescent="0.2">
      <c r="A58" s="36" t="s">
        <v>126</v>
      </c>
      <c r="B58" s="34" t="s">
        <v>127</v>
      </c>
      <c r="C58" s="18">
        <v>50</v>
      </c>
      <c r="D58" s="19">
        <v>0</v>
      </c>
      <c r="E58" s="30">
        <f t="shared" si="4"/>
        <v>50</v>
      </c>
      <c r="F58" s="46"/>
      <c r="I58" s="20"/>
    </row>
    <row r="59" spans="1:9" x14ac:dyDescent="0.2">
      <c r="A59" s="34" t="s">
        <v>98</v>
      </c>
      <c r="B59" s="35" t="s">
        <v>99</v>
      </c>
      <c r="C59" s="18">
        <v>450</v>
      </c>
      <c r="D59" s="19">
        <v>0</v>
      </c>
      <c r="E59" s="30">
        <f t="shared" si="2"/>
        <v>450</v>
      </c>
      <c r="F59" s="46"/>
      <c r="I59" s="8"/>
    </row>
    <row r="60" spans="1:9" x14ac:dyDescent="0.2">
      <c r="A60" s="8" t="s">
        <v>45</v>
      </c>
      <c r="B60" s="17" t="s">
        <v>9</v>
      </c>
      <c r="C60" s="18">
        <v>2000</v>
      </c>
      <c r="D60" s="19">
        <v>2000</v>
      </c>
      <c r="E60" s="30">
        <f t="shared" si="2"/>
        <v>0</v>
      </c>
      <c r="F60" s="46"/>
      <c r="I60" s="8"/>
    </row>
    <row r="61" spans="1:9" x14ac:dyDescent="0.2">
      <c r="A61" s="34" t="s">
        <v>62</v>
      </c>
      <c r="B61" s="35" t="s">
        <v>63</v>
      </c>
      <c r="C61" s="18">
        <v>2500</v>
      </c>
      <c r="D61" s="19">
        <v>0</v>
      </c>
      <c r="E61" s="30">
        <f t="shared" si="2"/>
        <v>2500</v>
      </c>
      <c r="F61" s="46"/>
      <c r="I61" s="20"/>
    </row>
    <row r="62" spans="1:9" x14ac:dyDescent="0.2">
      <c r="A62" s="34" t="s">
        <v>128</v>
      </c>
      <c r="B62" s="35" t="s">
        <v>129</v>
      </c>
      <c r="C62" s="18">
        <v>175</v>
      </c>
      <c r="D62" s="19">
        <v>0</v>
      </c>
      <c r="E62" s="30">
        <f t="shared" si="2"/>
        <v>175</v>
      </c>
      <c r="F62" s="46"/>
      <c r="I62" s="20"/>
    </row>
    <row r="63" spans="1:9" x14ac:dyDescent="0.2">
      <c r="A63" s="20" t="s">
        <v>41</v>
      </c>
      <c r="B63" s="8" t="s">
        <v>8</v>
      </c>
      <c r="C63" s="18">
        <v>8000</v>
      </c>
      <c r="D63" s="19">
        <v>0</v>
      </c>
      <c r="E63" s="30">
        <f t="shared" si="2"/>
        <v>8000</v>
      </c>
      <c r="F63" s="46"/>
      <c r="I63" s="20"/>
    </row>
    <row r="64" spans="1:9" x14ac:dyDescent="0.2">
      <c r="A64" s="34" t="s">
        <v>46</v>
      </c>
      <c r="B64" s="34" t="s">
        <v>86</v>
      </c>
      <c r="C64" s="18">
        <v>750</v>
      </c>
      <c r="D64" s="19">
        <v>0</v>
      </c>
      <c r="E64" s="30">
        <f t="shared" si="2"/>
        <v>750</v>
      </c>
      <c r="F64" s="46"/>
      <c r="I64" s="20"/>
    </row>
    <row r="65" spans="1:9" ht="13.5" thickBot="1" x14ac:dyDescent="0.25">
      <c r="A65" s="20"/>
      <c r="B65" s="8"/>
      <c r="C65" s="50"/>
      <c r="D65" s="51"/>
      <c r="E65" s="51"/>
      <c r="F65" s="52"/>
      <c r="I65" s="8"/>
    </row>
    <row r="66" spans="1:9" x14ac:dyDescent="0.2">
      <c r="A66" s="27" t="s">
        <v>11</v>
      </c>
      <c r="B66" s="24"/>
      <c r="C66" s="22">
        <f>SUM(C14:C65)</f>
        <v>56738.82</v>
      </c>
      <c r="D66" s="22">
        <f>SUM(D14:D65)</f>
        <v>5890.45</v>
      </c>
      <c r="E66" s="22">
        <f>SUM(E14:E65)</f>
        <v>50848.37</v>
      </c>
      <c r="F66" s="22">
        <f>SUM(F14:F65)</f>
        <v>1691</v>
      </c>
      <c r="G66" s="49" t="s">
        <v>69</v>
      </c>
    </row>
    <row r="67" spans="1:9" s="23" customFormat="1" x14ac:dyDescent="0.2">
      <c r="A67" s="27"/>
      <c r="B67" s="28"/>
      <c r="C67" s="25"/>
      <c r="D67" s="26"/>
      <c r="E67" s="26"/>
      <c r="F67" s="25"/>
      <c r="G67" s="49"/>
    </row>
    <row r="68" spans="1:9" x14ac:dyDescent="0.2">
      <c r="A68" s="27" t="s">
        <v>12</v>
      </c>
      <c r="C68" s="18">
        <f>C11-C66</f>
        <v>1154</v>
      </c>
      <c r="D68" s="18">
        <f>D11-D66</f>
        <v>17972.329999999998</v>
      </c>
      <c r="E68" s="18">
        <f>+E11+E66</f>
        <v>84878.41</v>
      </c>
      <c r="F68" s="18">
        <f>F11-F66</f>
        <v>-1691</v>
      </c>
      <c r="G68" t="s">
        <v>69</v>
      </c>
    </row>
    <row r="69" spans="1:9" x14ac:dyDescent="0.2">
      <c r="A69" s="27"/>
      <c r="C69" s="18"/>
      <c r="D69" s="18"/>
      <c r="E69" s="18"/>
      <c r="F69" s="18"/>
    </row>
    <row r="70" spans="1:9" x14ac:dyDescent="0.2">
      <c r="A70" s="27"/>
      <c r="C70" s="2"/>
      <c r="D70" s="26"/>
      <c r="E70" s="26"/>
      <c r="F70" s="2"/>
      <c r="G70" s="49"/>
    </row>
    <row r="71" spans="1:9" x14ac:dyDescent="0.2">
      <c r="A71" s="27" t="s">
        <v>13</v>
      </c>
      <c r="D71" s="26"/>
      <c r="E71" s="26"/>
    </row>
    <row r="72" spans="1:9" x14ac:dyDescent="0.2">
      <c r="A72" s="28" t="s">
        <v>22</v>
      </c>
      <c r="B72" s="3" t="s">
        <v>14</v>
      </c>
      <c r="C72" s="11">
        <v>1154</v>
      </c>
      <c r="D72" s="21">
        <v>0</v>
      </c>
      <c r="E72" s="21">
        <f>C68</f>
        <v>1154</v>
      </c>
      <c r="F72" s="48"/>
    </row>
    <row r="73" spans="1:9" x14ac:dyDescent="0.2">
      <c r="A73" s="12" t="s">
        <v>15</v>
      </c>
      <c r="C73" s="29">
        <f>SUM(C72)</f>
        <v>1154</v>
      </c>
      <c r="D73" s="22">
        <f>SUM(D72)</f>
        <v>0</v>
      </c>
      <c r="E73" s="22">
        <f>SUM(E72)</f>
        <v>1154</v>
      </c>
      <c r="F73" s="29">
        <f>SUM(F72)</f>
        <v>0</v>
      </c>
      <c r="G73" t="s">
        <v>69</v>
      </c>
    </row>
    <row r="74" spans="1:9" x14ac:dyDescent="0.2">
      <c r="D74" s="26"/>
      <c r="E74" s="26"/>
      <c r="G74" s="49"/>
    </row>
    <row r="75" spans="1:9" x14ac:dyDescent="0.2">
      <c r="A75" s="27"/>
      <c r="B75" s="28"/>
      <c r="D75" s="26"/>
      <c r="E75" s="26"/>
    </row>
    <row r="76" spans="1:9" x14ac:dyDescent="0.2">
      <c r="A76" s="27" t="s">
        <v>16</v>
      </c>
      <c r="B76" s="28"/>
      <c r="C76" s="30">
        <f>C66+C73</f>
        <v>57892.82</v>
      </c>
      <c r="D76" s="30">
        <f>D66+D73</f>
        <v>5890.45</v>
      </c>
      <c r="E76" s="30">
        <f>+C76-D76</f>
        <v>52002.37</v>
      </c>
      <c r="F76" s="30">
        <f>F66+F73</f>
        <v>1691</v>
      </c>
      <c r="G76" s="49" t="s">
        <v>69</v>
      </c>
    </row>
    <row r="77" spans="1:9" x14ac:dyDescent="0.2">
      <c r="A77" s="28"/>
      <c r="B77" s="28"/>
      <c r="C77" s="26"/>
      <c r="D77" s="26"/>
      <c r="E77" s="26"/>
      <c r="F77" s="26"/>
      <c r="G77" s="49"/>
    </row>
    <row r="78" spans="1:9" ht="13.5" thickBot="1" x14ac:dyDescent="0.25">
      <c r="A78" s="23" t="s">
        <v>17</v>
      </c>
      <c r="B78" s="28"/>
      <c r="C78" s="31">
        <f>C11-C76</f>
        <v>0</v>
      </c>
      <c r="D78" s="31">
        <f>D11-D76</f>
        <v>17972.329999999998</v>
      </c>
      <c r="E78" s="53">
        <f>+D78-C78</f>
        <v>17972.329999999998</v>
      </c>
      <c r="F78" s="31">
        <f>F11-F76</f>
        <v>-1691</v>
      </c>
      <c r="G78" s="49" t="s">
        <v>69</v>
      </c>
    </row>
    <row r="79" spans="1:9" ht="13.5" thickTop="1" x14ac:dyDescent="0.2">
      <c r="A79" s="28"/>
      <c r="B79" s="28"/>
      <c r="C79" s="32"/>
      <c r="D79" s="26"/>
      <c r="E79" s="26"/>
      <c r="F79" s="32"/>
      <c r="G79" s="49"/>
    </row>
    <row r="80" spans="1:9" x14ac:dyDescent="0.2">
      <c r="A80" s="33" t="s">
        <v>18</v>
      </c>
      <c r="B80" s="28"/>
      <c r="C80" s="32"/>
      <c r="D80" s="26"/>
      <c r="E80" s="26"/>
      <c r="F80" s="32"/>
    </row>
    <row r="81" spans="3:6" x14ac:dyDescent="0.2">
      <c r="C81" s="32"/>
      <c r="D81" s="26"/>
      <c r="E81" s="26"/>
      <c r="F81" s="32"/>
    </row>
    <row r="82" spans="3:6" x14ac:dyDescent="0.2">
      <c r="D82" s="26"/>
      <c r="E82" s="26"/>
    </row>
    <row r="83" spans="3:6" x14ac:dyDescent="0.2">
      <c r="D83" s="26"/>
      <c r="E83" s="26"/>
    </row>
    <row r="84" spans="3:6" x14ac:dyDescent="0.2">
      <c r="D84" s="26"/>
      <c r="E84" s="26"/>
    </row>
  </sheetData>
  <mergeCells count="8">
    <mergeCell ref="A5:G5"/>
    <mergeCell ref="B13:G13"/>
    <mergeCell ref="H3:K3"/>
    <mergeCell ref="A1:G1"/>
    <mergeCell ref="A2:G2"/>
    <mergeCell ref="A3:G3"/>
    <mergeCell ref="A4:G4"/>
    <mergeCell ref="A6:G6"/>
  </mergeCells>
  <printOptions horizontalCentered="1" gridLines="1"/>
  <pageMargins left="0.25" right="0.25" top="0.25" bottom="0.25" header="0.25" footer="0.25"/>
  <pageSetup scale="6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FE8DCF16961A479FE834523BA27E86" ma:contentTypeVersion="8" ma:contentTypeDescription="Create a new document." ma:contentTypeScope="" ma:versionID="e607d2ca70058dc71a2343408c245921">
  <xsd:schema xmlns:xsd="http://www.w3.org/2001/XMLSchema" xmlns:xs="http://www.w3.org/2001/XMLSchema" xmlns:p="http://schemas.microsoft.com/office/2006/metadata/properties" xmlns:ns3="5438aeec-dcb5-406c-96cc-83e0291ed53e" targetNamespace="http://schemas.microsoft.com/office/2006/metadata/properties" ma:root="true" ma:fieldsID="0130c0240e3457bd5b2bdc7125e2c0c2" ns3:_="">
    <xsd:import namespace="5438aeec-dcb5-406c-96cc-83e0291ed5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8aeec-dcb5-406c-96cc-83e0291ed5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0DED83-31FF-4858-B30D-A91C7C8811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38aeec-dcb5-406c-96cc-83e0291ed5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D14187-9C68-4123-A02A-98C8E5C1FC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8C6DB4-B0F2-4685-94B0-2194EFE4DA62}">
  <ds:schemaRefs>
    <ds:schemaRef ds:uri="http://schemas.microsoft.com/office/2006/metadata/properties"/>
    <ds:schemaRef ds:uri="5438aeec-dcb5-406c-96cc-83e0291ed53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FY21 Budget Template</vt:lpstr>
      <vt:lpstr>'FY21 Budget Template'!Print_Area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MJarvis</dc:creator>
  <cp:lastModifiedBy>Daniel Minnock</cp:lastModifiedBy>
  <cp:lastPrinted>2018-04-27T20:13:07Z</cp:lastPrinted>
  <dcterms:created xsi:type="dcterms:W3CDTF">2016-08-31T12:35:18Z</dcterms:created>
  <dcterms:modified xsi:type="dcterms:W3CDTF">2021-05-11T13:01:41Z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0x010100E1FE8DCF16961A479FE834523BA27E86</vt:lpwstr>
  </property>
</Properties>
</file>