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2" documentId="8_{77EA80AC-86EE-4881-BE2C-8B0188D809C7}" xr6:coauthVersionLast="36" xr6:coauthVersionMax="36" xr10:uidLastSave="{A1A90185-6E3A-468B-A4A2-7D624F7E4CD5}"/>
  <bookViews>
    <workbookView xWindow="240" yWindow="90" windowWidth="20700" windowHeight="10740" xr2:uid="{00000000-000D-0000-FFFF-FFFF00000000}"/>
  </bookViews>
  <sheets>
    <sheet name="FY24 Budget Template" sheetId="47" r:id="rId1"/>
  </sheets>
  <definedNames>
    <definedName name="_xlnm.Print_Area" localSheetId="0">'FY24 Budget Template'!$A$1:$F$55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D19" i="47" l="1"/>
  <c r="C19" i="47"/>
  <c r="D42" i="47" l="1"/>
  <c r="C42" i="47"/>
  <c r="E22" i="47" l="1"/>
  <c r="E48" i="47" l="1"/>
  <c r="E42" i="47"/>
  <c r="E19" i="47"/>
  <c r="E44" i="47" l="1"/>
  <c r="E51" i="47"/>
  <c r="E54" i="47" s="1"/>
  <c r="D48" i="47"/>
  <c r="C48" i="47"/>
  <c r="D51" i="47" l="1"/>
  <c r="C51" i="47"/>
  <c r="C54" i="47" s="1"/>
  <c r="D44" i="47"/>
  <c r="D54" i="47" l="1"/>
</calcChain>
</file>

<file path=xl/sharedStrings.xml><?xml version="1.0" encoding="utf-8"?>
<sst xmlns="http://schemas.openxmlformats.org/spreadsheetml/2006/main" count="90" uniqueCount="83">
  <si>
    <t>Account</t>
  </si>
  <si>
    <t>Description</t>
  </si>
  <si>
    <t>ACTIVITY FEES INCOME</t>
  </si>
  <si>
    <t>ROLLOVER BALANCE</t>
  </si>
  <si>
    <t xml:space="preserve">GROUP &amp; GUEST FEE                                </t>
  </si>
  <si>
    <t xml:space="preserve">HAPPY HOUR INCOME                                    </t>
  </si>
  <si>
    <t xml:space="preserve">INTRAMURALS INCOME                                   </t>
  </si>
  <si>
    <t xml:space="preserve">LOCKER RENTAL INCOME                                 </t>
  </si>
  <si>
    <t xml:space="preserve">MINI COURSES INCOME                                  </t>
  </si>
  <si>
    <t xml:space="preserve">SPECIAL EVENTS  INCOME                                 </t>
  </si>
  <si>
    <t xml:space="preserve">STAFF MEMBERSHIP INCOME                                </t>
  </si>
  <si>
    <t>Total Income</t>
  </si>
  <si>
    <t>Program Expenses</t>
  </si>
  <si>
    <t xml:space="preserve">ADMINISTRATION FEE                                   </t>
  </si>
  <si>
    <t xml:space="preserve">ATHLETIC EQUIPMENT                                   </t>
  </si>
  <si>
    <t xml:space="preserve">COFFEE HOUSE (EXP)                                   </t>
  </si>
  <si>
    <t xml:space="preserve">HAPPY HOUR (EXP)                                     </t>
  </si>
  <si>
    <t xml:space="preserve">INSURANCE                                            </t>
  </si>
  <si>
    <t xml:space="preserve">INTRAMURALS  (EXP)                                   </t>
  </si>
  <si>
    <t xml:space="preserve">MINI COURSE  (EXP)                                   </t>
  </si>
  <si>
    <t xml:space="preserve">OFFICE SUPPLIES                                      </t>
  </si>
  <si>
    <t xml:space="preserve">SPECIAL EVENTS (EXP)                                 </t>
  </si>
  <si>
    <t xml:space="preserve">STAFF FUNCTION (EXP)                                 </t>
  </si>
  <si>
    <t xml:space="preserve">SUMMER PROGRAM (EXP)                                 </t>
  </si>
  <si>
    <t xml:space="preserve">TRAVEL FUNCTIONS (EX                                 </t>
  </si>
  <si>
    <t xml:space="preserve">VIDEO RENTAL  (EXP)                                  </t>
  </si>
  <si>
    <t>Total Program Expense</t>
  </si>
  <si>
    <t>Balance Before Reserves</t>
  </si>
  <si>
    <t>Reserves: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</si>
  <si>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</si>
  <si>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</si>
  <si>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</si>
  <si>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</si>
  <si>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40-49001-015-30001</t>
  </si>
  <si>
    <t>40-40001-015-30001</t>
  </si>
  <si>
    <t>40-41001-015-30001</t>
  </si>
  <si>
    <t>40-41002-015-30001</t>
  </si>
  <si>
    <t>40-41003-015-30001</t>
  </si>
  <si>
    <t>40-41004-015-30001</t>
  </si>
  <si>
    <t>40-41005-015-30001</t>
  </si>
  <si>
    <t>40-41006-015-30001</t>
  </si>
  <si>
    <t>40-49004-015-30001</t>
  </si>
  <si>
    <t>40-30008-015-30001</t>
  </si>
  <si>
    <t>40-70009-015-30001</t>
  </si>
  <si>
    <t>40-70096-015-30001</t>
  </si>
  <si>
    <t>40-70307-015-30001</t>
  </si>
  <si>
    <t>40-70311-015-30001</t>
  </si>
  <si>
    <t>40-70312-015-30001</t>
  </si>
  <si>
    <t>40-70124-015-30001</t>
  </si>
  <si>
    <t>40-70313-015-30001</t>
  </si>
  <si>
    <t>40-70314-015-30001</t>
  </si>
  <si>
    <t>40-70315-015-30001</t>
  </si>
  <si>
    <t>40-70145-015-30001</t>
  </si>
  <si>
    <t>40-70149-015-30001</t>
  </si>
  <si>
    <t>40-70194-015-30001</t>
  </si>
  <si>
    <t>40-70198-015-30001</t>
  </si>
  <si>
    <t>40-70308-015-30001</t>
  </si>
  <si>
    <t>40-70316-015-30001</t>
  </si>
  <si>
    <t>40-70317-015-30001</t>
  </si>
  <si>
    <t>40-70309-015-30001</t>
  </si>
  <si>
    <t>Faculty Student Association of DMC-Student Activity Fund</t>
  </si>
  <si>
    <t>Student Center Governing Board (SCGB)</t>
  </si>
  <si>
    <r>
      <t xml:space="preserve">Note: In this section, the last column is the variance. </t>
    </r>
    <r>
      <rPr>
        <b/>
        <u val="singleAccounting"/>
        <sz val="8"/>
        <color indexed="10"/>
        <rFont val="Arial"/>
        <family val="2"/>
      </rPr>
      <t>On each individual expense row</t>
    </r>
    <r>
      <rPr>
        <sz val="8"/>
        <color indexed="10"/>
        <rFont val="Arial"/>
        <family val="2"/>
      </rPr>
      <t>, a positive variance indicates remaining funds available. A negative variance (amount displayed in brackets) means the account is in deficit.</t>
    </r>
  </si>
  <si>
    <t>Comments</t>
  </si>
  <si>
    <t>40-70135-015-30001</t>
  </si>
  <si>
    <t>MEETING EXPENSE</t>
  </si>
  <si>
    <t xml:space="preserve">STEREO EQUIPMENTS (EX                                 </t>
  </si>
  <si>
    <t>BUDGET TEMPLATE</t>
  </si>
  <si>
    <t>Formula cell (Don't change)</t>
  </si>
  <si>
    <t xml:space="preserve">NEW/SPONTANEOUS  (EXP)                                 </t>
  </si>
  <si>
    <t>SERVICE IMPROVEMENTS</t>
  </si>
  <si>
    <t>WELCOME EVENTS</t>
  </si>
  <si>
    <t>40-70383-015-30001</t>
  </si>
  <si>
    <t>FOOD PANTRY DONATIONS</t>
  </si>
  <si>
    <t>RESERVE</t>
  </si>
  <si>
    <t>FY 2024 = June 1, 2023 through May 31, 2024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</si>
  <si>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2024 Budget in Column F.</t>
    </r>
  </si>
  <si>
    <t>Certified Budget 2022 - 2023</t>
  </si>
  <si>
    <t>Current YTD as of 03/31/23</t>
  </si>
  <si>
    <t>Proposed Budget 2023 - 2024</t>
  </si>
  <si>
    <t>FOOD PANTRY INCOME</t>
  </si>
  <si>
    <t>40-70409-015-30001</t>
  </si>
  <si>
    <t>BLOCK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</si>
</sst>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b/>
      <u val="singleAccounting"/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7" fillId="0" borderId="0"/>
    <xf numFmtId="0" fontId="28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48">
    <xf numFmtId="0" fontId="0" fillId="0" borderId="0" xfId="0"/>
    <xf numFmtId="0" fontId="0" fillId="0" borderId="0" xfId="0" applyFill="1" applyBorder="1"/>
    <xf numFmtId="0" fontId="22" fillId="0" borderId="10" xfId="0" applyNumberFormat="1" applyFont="1" applyFill="1" applyBorder="1"/>
    <xf numFmtId="0" fontId="23" fillId="0" borderId="0" xfId="0" applyNumberFormat="1" applyFont="1" applyFill="1" applyBorder="1"/>
    <xf numFmtId="7" fontId="23" fillId="0" borderId="0" xfId="0" applyNumberFormat="1" applyFont="1" applyFill="1" applyBorder="1"/>
    <xf numFmtId="39" fontId="0" fillId="0" borderId="0" xfId="0" applyNumberForma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44" fontId="7" fillId="0" borderId="0" xfId="29" applyFont="1" applyFill="1" applyBorder="1"/>
    <xf numFmtId="44" fontId="1" fillId="0" borderId="0" xfId="29" applyFont="1" applyFill="1" applyBorder="1"/>
    <xf numFmtId="43" fontId="7" fillId="0" borderId="0" xfId="28" applyFont="1" applyFill="1" applyBorder="1"/>
    <xf numFmtId="43" fontId="1" fillId="0" borderId="0" xfId="28" applyFont="1" applyFill="1" applyBorder="1"/>
    <xf numFmtId="0" fontId="7" fillId="0" borderId="0" xfId="0" quotePrefix="1" applyNumberFormat="1" applyFont="1" applyFill="1" applyBorder="1"/>
    <xf numFmtId="43" fontId="7" fillId="0" borderId="10" xfId="28" applyFont="1" applyFill="1" applyBorder="1"/>
    <xf numFmtId="43" fontId="1" fillId="0" borderId="10" xfId="28" applyFont="1" applyFill="1" applyBorder="1"/>
    <xf numFmtId="0" fontId="22" fillId="0" borderId="0" xfId="0" applyNumberFormat="1" applyFont="1" applyFill="1" applyBorder="1"/>
    <xf numFmtId="44" fontId="22" fillId="0" borderId="0" xfId="29" applyFont="1" applyFill="1" applyBorder="1"/>
    <xf numFmtId="7" fontId="0" fillId="0" borderId="0" xfId="0" applyNumberFormat="1" applyFill="1" applyBorder="1"/>
    <xf numFmtId="0" fontId="24" fillId="0" borderId="0" xfId="0" applyNumberFormat="1" applyFont="1" applyFill="1" applyBorder="1"/>
    <xf numFmtId="0" fontId="22" fillId="0" borderId="0" xfId="0" applyFont="1" applyFill="1" applyBorder="1"/>
    <xf numFmtId="7" fontId="7" fillId="0" borderId="0" xfId="0" applyNumberFormat="1" applyFont="1" applyFill="1" applyBorder="1"/>
    <xf numFmtId="0" fontId="22" fillId="0" borderId="0" xfId="0" applyFont="1" applyBorder="1"/>
    <xf numFmtId="44" fontId="22" fillId="0" borderId="11" xfId="29" applyFont="1" applyFill="1" applyBorder="1"/>
    <xf numFmtId="0" fontId="24" fillId="0" borderId="0" xfId="0" applyFont="1" applyBorder="1"/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164" fontId="20" fillId="0" borderId="0" xfId="0" applyNumberFormat="1" applyFont="1" applyFill="1" applyBorder="1" applyAlignment="1">
      <alignment horizontal="center"/>
    </xf>
    <xf numFmtId="8" fontId="1" fillId="0" borderId="0" xfId="29" applyNumberFormat="1" applyFont="1" applyFill="1" applyBorder="1"/>
    <xf numFmtId="0" fontId="22" fillId="0" borderId="10" xfId="0" applyFont="1" applyFill="1" applyBorder="1" applyAlignment="1">
      <alignment horizontal="center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center"/>
    </xf>
    <xf numFmtId="44" fontId="1" fillId="24" borderId="0" xfId="29" applyFont="1" applyFill="1" applyBorder="1"/>
    <xf numFmtId="43" fontId="1" fillId="24" borderId="0" xfId="28" applyFont="1" applyFill="1" applyBorder="1"/>
    <xf numFmtId="43" fontId="7" fillId="24" borderId="0" xfId="28" applyFont="1" applyFill="1" applyBorder="1"/>
    <xf numFmtId="43" fontId="7" fillId="24" borderId="10" xfId="28" applyFont="1" applyFill="1" applyBorder="1"/>
    <xf numFmtId="44" fontId="1" fillId="24" borderId="0" xfId="0" applyNumberFormat="1" applyFont="1" applyFill="1"/>
    <xf numFmtId="43" fontId="1" fillId="24" borderId="10" xfId="28" applyFont="1" applyFill="1" applyBorder="1"/>
    <xf numFmtId="0" fontId="1" fillId="0" borderId="0" xfId="50"/>
    <xf numFmtId="0" fontId="30" fillId="0" borderId="0" xfId="50" applyFont="1" applyAlignment="1">
      <alignment horizontal="left" vertical="center" wrapText="1"/>
    </xf>
    <xf numFmtId="43" fontId="21" fillId="0" borderId="0" xfId="0" applyNumberFormat="1" applyFont="1" applyFill="1" applyBorder="1" applyAlignment="1">
      <alignment horizontal="left" wrapText="1"/>
    </xf>
    <xf numFmtId="164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" fillId="0" borderId="0" xfId="50" applyNumberFormat="1" applyFont="1" applyBorder="1" applyAlignment="1">
      <alignment horizontal="left"/>
    </xf>
    <xf numFmtId="44" fontId="0" fillId="0" borderId="0" xfId="0" applyNumberFormat="1" applyFill="1" applyBorder="1"/>
    <xf numFmtId="0" fontId="0" fillId="0" borderId="0" xfId="0" applyBorder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0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8" xr:uid="{00000000-0005-0000-0000-00002C000000}"/>
    <cellStyle name="Normal 7" xfId="49" xr:uid="{00000000-0005-0000-0000-00002D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zoomScaleNormal="100" workbookViewId="0">
      <selection activeCell="D48" sqref="D48"/>
    </sheetView>
  </sheetViews>
  <sheetFormatPr defaultRowHeight="12.75" x14ac:dyDescent="0.2"/>
  <cols>
    <col min="1" max="1" width="18" style="1" customWidth="1"/>
    <col min="2" max="2" width="33.5703125" style="1" customWidth="1"/>
    <col min="3" max="5" width="15.7109375" style="5" customWidth="1"/>
    <col min="6" max="6" width="41.5703125" customWidth="1"/>
    <col min="7" max="7" width="9.140625" style="1"/>
    <col min="8" max="8" width="12.28515625" style="1" bestFit="1" customWidth="1"/>
    <col min="9" max="14" width="9.140625" style="1"/>
    <col min="15" max="35" width="8.7109375" style="1" customWidth="1"/>
    <col min="36" max="16384" width="9.140625" style="1"/>
  </cols>
  <sheetData>
    <row r="1" spans="1:10" ht="15.75" x14ac:dyDescent="0.25">
      <c r="A1" s="42" t="s">
        <v>60</v>
      </c>
      <c r="B1" s="42"/>
      <c r="C1" s="42"/>
      <c r="D1" s="42"/>
      <c r="E1" s="42"/>
      <c r="F1" s="42"/>
    </row>
    <row r="2" spans="1:10" ht="15.75" x14ac:dyDescent="0.25">
      <c r="A2" s="42" t="s">
        <v>61</v>
      </c>
      <c r="B2" s="42"/>
      <c r="C2" s="42"/>
      <c r="D2" s="42"/>
      <c r="E2" s="42"/>
      <c r="F2" s="42"/>
    </row>
    <row r="3" spans="1:10" ht="15.75" x14ac:dyDescent="0.25">
      <c r="A3" s="43" t="s">
        <v>75</v>
      </c>
      <c r="B3" s="43"/>
      <c r="C3" s="43"/>
      <c r="D3" s="43"/>
      <c r="E3" s="43"/>
      <c r="F3" s="43"/>
      <c r="G3" s="41"/>
      <c r="H3" s="41"/>
      <c r="I3" s="41"/>
      <c r="J3" s="41"/>
    </row>
    <row r="4" spans="1:10" ht="15.75" x14ac:dyDescent="0.25">
      <c r="A4" s="44" t="s">
        <v>67</v>
      </c>
      <c r="B4" s="44"/>
      <c r="C4" s="44"/>
      <c r="D4" s="44"/>
      <c r="E4" s="44"/>
      <c r="F4" s="44"/>
      <c r="G4" s="26"/>
      <c r="H4" s="26"/>
      <c r="I4" s="26"/>
      <c r="J4" s="26"/>
    </row>
    <row r="5" spans="1:10" ht="40.5" customHeight="1" x14ac:dyDescent="0.25">
      <c r="A5" s="39" t="s">
        <v>76</v>
      </c>
      <c r="B5" s="39"/>
      <c r="C5" s="39"/>
      <c r="D5" s="39"/>
      <c r="E5" s="39"/>
      <c r="F5" s="39"/>
      <c r="G5" s="26"/>
      <c r="H5" s="26"/>
      <c r="I5" s="26"/>
      <c r="J5" s="26"/>
    </row>
    <row r="6" spans="1:10" ht="15.75" x14ac:dyDescent="0.25">
      <c r="A6" s="45"/>
      <c r="B6" s="45"/>
      <c r="C6" s="45"/>
      <c r="D6" s="45"/>
      <c r="E6" s="45"/>
      <c r="F6" s="45"/>
      <c r="G6" s="31"/>
      <c r="H6" s="31"/>
      <c r="I6" s="31"/>
      <c r="J6" s="31"/>
    </row>
    <row r="7" spans="1:10" ht="38.25" x14ac:dyDescent="0.2">
      <c r="A7" s="2" t="s">
        <v>0</v>
      </c>
      <c r="B7" s="2" t="s">
        <v>1</v>
      </c>
      <c r="C7" s="29" t="s">
        <v>77</v>
      </c>
      <c r="D7" s="30" t="s">
        <v>78</v>
      </c>
      <c r="E7" s="29" t="s">
        <v>79</v>
      </c>
      <c r="F7" s="28" t="s">
        <v>63</v>
      </c>
    </row>
    <row r="8" spans="1:10" x14ac:dyDescent="0.2">
      <c r="A8" s="3"/>
      <c r="B8" s="3"/>
      <c r="C8" s="4"/>
      <c r="E8" s="4"/>
    </row>
    <row r="9" spans="1:10" x14ac:dyDescent="0.2">
      <c r="A9" s="6" t="s">
        <v>33</v>
      </c>
      <c r="B9" s="7" t="s">
        <v>2</v>
      </c>
      <c r="C9" s="9">
        <v>142545.74</v>
      </c>
      <c r="D9" s="27">
        <v>75690.23</v>
      </c>
      <c r="E9" s="32"/>
      <c r="H9" s="9"/>
    </row>
    <row r="10" spans="1:10" x14ac:dyDescent="0.2">
      <c r="A10" s="6" t="s">
        <v>34</v>
      </c>
      <c r="B10" s="6" t="s">
        <v>3</v>
      </c>
      <c r="C10" s="11">
        <v>89159.14</v>
      </c>
      <c r="D10" s="11">
        <v>89159.14</v>
      </c>
      <c r="E10" s="33"/>
      <c r="H10" s="11"/>
    </row>
    <row r="11" spans="1:10" x14ac:dyDescent="0.2">
      <c r="A11" s="6" t="s">
        <v>35</v>
      </c>
      <c r="B11" s="12" t="s">
        <v>4</v>
      </c>
      <c r="C11" s="11">
        <v>2000</v>
      </c>
      <c r="D11" s="11">
        <v>902</v>
      </c>
      <c r="E11" s="33"/>
      <c r="H11" s="11"/>
    </row>
    <row r="12" spans="1:10" x14ac:dyDescent="0.2">
      <c r="A12" s="6" t="s">
        <v>36</v>
      </c>
      <c r="B12" s="12" t="s">
        <v>5</v>
      </c>
      <c r="C12" s="11">
        <v>2500</v>
      </c>
      <c r="D12" s="11">
        <v>853</v>
      </c>
      <c r="E12" s="33"/>
      <c r="H12" s="11"/>
    </row>
    <row r="13" spans="1:10" x14ac:dyDescent="0.2">
      <c r="A13" s="6" t="s">
        <v>37</v>
      </c>
      <c r="B13" s="12" t="s">
        <v>6</v>
      </c>
      <c r="C13" s="10">
        <v>1000</v>
      </c>
      <c r="D13" s="11">
        <v>810</v>
      </c>
      <c r="E13" s="34"/>
      <c r="H13" s="10"/>
    </row>
    <row r="14" spans="1:10" x14ac:dyDescent="0.2">
      <c r="A14" s="6" t="s">
        <v>38</v>
      </c>
      <c r="B14" s="12" t="s">
        <v>7</v>
      </c>
      <c r="C14" s="10">
        <v>5000</v>
      </c>
      <c r="D14" s="11">
        <v>1270</v>
      </c>
      <c r="E14" s="34"/>
      <c r="H14" s="10"/>
    </row>
    <row r="15" spans="1:10" x14ac:dyDescent="0.2">
      <c r="A15" s="6" t="s">
        <v>39</v>
      </c>
      <c r="B15" s="12" t="s">
        <v>8</v>
      </c>
      <c r="C15" s="10">
        <v>8000</v>
      </c>
      <c r="D15" s="11">
        <v>1145</v>
      </c>
      <c r="E15" s="34"/>
      <c r="H15" s="10"/>
    </row>
    <row r="16" spans="1:10" x14ac:dyDescent="0.2">
      <c r="A16" s="6" t="s">
        <v>40</v>
      </c>
      <c r="B16" s="12" t="s">
        <v>9</v>
      </c>
      <c r="C16" s="10">
        <v>45000</v>
      </c>
      <c r="D16" s="11">
        <v>65286.5</v>
      </c>
      <c r="E16" s="34"/>
      <c r="F16" s="47"/>
      <c r="H16" s="10"/>
    </row>
    <row r="17" spans="1:8" x14ac:dyDescent="0.2">
      <c r="A17" s="6" t="s">
        <v>41</v>
      </c>
      <c r="B17" s="12" t="s">
        <v>10</v>
      </c>
      <c r="C17" s="10">
        <v>45000</v>
      </c>
      <c r="D17" s="11">
        <v>23068</v>
      </c>
      <c r="E17" s="34"/>
      <c r="F17" s="1"/>
      <c r="H17" s="10"/>
    </row>
    <row r="18" spans="1:8" x14ac:dyDescent="0.2">
      <c r="A18" s="24" t="s">
        <v>72</v>
      </c>
      <c r="B18" s="25" t="s">
        <v>80</v>
      </c>
      <c r="C18" s="13">
        <v>3000</v>
      </c>
      <c r="D18" s="14">
        <v>1732.2</v>
      </c>
      <c r="E18" s="35"/>
      <c r="F18" s="1"/>
      <c r="H18" s="10"/>
    </row>
    <row r="19" spans="1:8" ht="16.5" customHeight="1" x14ac:dyDescent="0.2">
      <c r="A19" s="15" t="s">
        <v>11</v>
      </c>
      <c r="B19" s="15"/>
      <c r="C19" s="16">
        <f>SUM(C9:C18)</f>
        <v>343204.88</v>
      </c>
      <c r="D19" s="16">
        <f>SUM(D9:D18)</f>
        <v>259916.07</v>
      </c>
      <c r="E19" s="16">
        <f>SUM(E9:E17)</f>
        <v>0</v>
      </c>
      <c r="F19" s="38" t="s">
        <v>68</v>
      </c>
      <c r="H19" s="46"/>
    </row>
    <row r="20" spans="1:8" x14ac:dyDescent="0.2">
      <c r="A20" s="3"/>
      <c r="B20" s="3"/>
      <c r="C20" s="4"/>
      <c r="E20" s="4"/>
    </row>
    <row r="21" spans="1:8" ht="27.75" customHeight="1" x14ac:dyDescent="0.2">
      <c r="A21" s="15" t="s">
        <v>12</v>
      </c>
      <c r="B21" s="40" t="s">
        <v>62</v>
      </c>
      <c r="C21" s="40"/>
      <c r="D21" s="40"/>
      <c r="E21" s="40"/>
      <c r="F21" s="40"/>
    </row>
    <row r="22" spans="1:8" x14ac:dyDescent="0.2">
      <c r="A22" s="6" t="s">
        <v>43</v>
      </c>
      <c r="B22" s="12" t="s">
        <v>13</v>
      </c>
      <c r="C22" s="8">
        <v>3359.16</v>
      </c>
      <c r="D22" s="9">
        <v>3359.16</v>
      </c>
      <c r="E22" s="36">
        <f>ROUND(+C22*1.024,0)</f>
        <v>3440</v>
      </c>
      <c r="F22" s="38" t="s">
        <v>68</v>
      </c>
      <c r="H22" s="6"/>
    </row>
    <row r="23" spans="1:8" x14ac:dyDescent="0.2">
      <c r="A23" s="6" t="s">
        <v>44</v>
      </c>
      <c r="B23" s="12" t="s">
        <v>14</v>
      </c>
      <c r="C23" s="10">
        <v>6000</v>
      </c>
      <c r="D23" s="11">
        <v>3119.97</v>
      </c>
      <c r="E23" s="34"/>
      <c r="H23" s="6"/>
    </row>
    <row r="24" spans="1:8" x14ac:dyDescent="0.2">
      <c r="A24" s="24" t="s">
        <v>81</v>
      </c>
      <c r="B24" s="25" t="s">
        <v>82</v>
      </c>
      <c r="C24" s="10">
        <v>4000</v>
      </c>
      <c r="D24" s="11">
        <v>3093.03</v>
      </c>
      <c r="E24" s="34"/>
      <c r="H24" s="6"/>
    </row>
    <row r="25" spans="1:8" x14ac:dyDescent="0.2">
      <c r="A25" s="6" t="s">
        <v>46</v>
      </c>
      <c r="B25" s="12" t="s">
        <v>15</v>
      </c>
      <c r="C25" s="10">
        <v>20000</v>
      </c>
      <c r="D25" s="11">
        <v>17406.64</v>
      </c>
      <c r="E25" s="34"/>
      <c r="H25" s="6"/>
    </row>
    <row r="26" spans="1:8" x14ac:dyDescent="0.2">
      <c r="A26" s="24" t="s">
        <v>72</v>
      </c>
      <c r="B26" s="25" t="s">
        <v>73</v>
      </c>
      <c r="C26" s="10">
        <v>2201.36</v>
      </c>
      <c r="D26" s="11">
        <v>3226.2</v>
      </c>
      <c r="E26" s="34"/>
      <c r="H26" s="6"/>
    </row>
    <row r="27" spans="1:8" x14ac:dyDescent="0.2">
      <c r="A27" s="6" t="s">
        <v>47</v>
      </c>
      <c r="B27" s="12" t="s">
        <v>16</v>
      </c>
      <c r="C27" s="10">
        <v>4000</v>
      </c>
      <c r="D27" s="11">
        <v>1259.3</v>
      </c>
      <c r="E27" s="34"/>
      <c r="H27" s="6"/>
    </row>
    <row r="28" spans="1:8" x14ac:dyDescent="0.2">
      <c r="A28" s="6" t="s">
        <v>48</v>
      </c>
      <c r="B28" s="12" t="s">
        <v>17</v>
      </c>
      <c r="C28" s="10">
        <v>1200</v>
      </c>
      <c r="D28" s="11">
        <v>0</v>
      </c>
      <c r="E28" s="34"/>
      <c r="H28" s="6"/>
    </row>
    <row r="29" spans="1:8" x14ac:dyDescent="0.2">
      <c r="A29" s="6" t="s">
        <v>49</v>
      </c>
      <c r="B29" s="12" t="s">
        <v>18</v>
      </c>
      <c r="C29" s="10">
        <v>1500</v>
      </c>
      <c r="D29" s="11">
        <v>1500</v>
      </c>
      <c r="E29" s="34"/>
      <c r="H29" s="6"/>
    </row>
    <row r="30" spans="1:8" x14ac:dyDescent="0.2">
      <c r="A30" s="24" t="s">
        <v>64</v>
      </c>
      <c r="B30" s="25" t="s">
        <v>65</v>
      </c>
      <c r="C30" s="10">
        <v>3000</v>
      </c>
      <c r="D30" s="11">
        <v>1256.6400000000001</v>
      </c>
      <c r="E30" s="34"/>
      <c r="H30" s="6"/>
    </row>
    <row r="31" spans="1:8" x14ac:dyDescent="0.2">
      <c r="A31" s="6" t="s">
        <v>50</v>
      </c>
      <c r="B31" s="12" t="s">
        <v>19</v>
      </c>
      <c r="C31" s="10">
        <v>8500</v>
      </c>
      <c r="D31" s="11">
        <v>7405</v>
      </c>
      <c r="E31" s="34"/>
      <c r="H31" s="6"/>
    </row>
    <row r="32" spans="1:8" x14ac:dyDescent="0.2">
      <c r="A32" s="6" t="s">
        <v>51</v>
      </c>
      <c r="B32" s="25" t="s">
        <v>69</v>
      </c>
      <c r="C32" s="10">
        <v>8000</v>
      </c>
      <c r="D32" s="11">
        <v>6653.95</v>
      </c>
      <c r="E32" s="34"/>
      <c r="H32" s="6"/>
    </row>
    <row r="33" spans="1:8" x14ac:dyDescent="0.2">
      <c r="A33" s="6" t="s">
        <v>52</v>
      </c>
      <c r="B33" s="12" t="s">
        <v>20</v>
      </c>
      <c r="C33" s="10">
        <v>1000</v>
      </c>
      <c r="D33" s="11">
        <v>292.74</v>
      </c>
      <c r="E33" s="34"/>
      <c r="H33" s="6"/>
    </row>
    <row r="34" spans="1:8" x14ac:dyDescent="0.2">
      <c r="A34" s="24" t="s">
        <v>45</v>
      </c>
      <c r="B34" s="25" t="s">
        <v>70</v>
      </c>
      <c r="C34" s="10">
        <v>25000</v>
      </c>
      <c r="D34" s="11">
        <v>21893.69</v>
      </c>
      <c r="E34" s="34"/>
      <c r="H34" s="6"/>
    </row>
    <row r="35" spans="1:8" x14ac:dyDescent="0.2">
      <c r="A35" s="6" t="s">
        <v>54</v>
      </c>
      <c r="B35" s="12" t="s">
        <v>21</v>
      </c>
      <c r="C35" s="10">
        <v>146444.35999999999</v>
      </c>
      <c r="D35" s="11">
        <v>118446.21</v>
      </c>
      <c r="E35" s="34"/>
      <c r="H35" s="6"/>
    </row>
    <row r="36" spans="1:8" x14ac:dyDescent="0.2">
      <c r="A36" s="6" t="s">
        <v>55</v>
      </c>
      <c r="B36" s="12" t="s">
        <v>22</v>
      </c>
      <c r="C36" s="10">
        <v>3000</v>
      </c>
      <c r="D36" s="11">
        <v>1618.24</v>
      </c>
      <c r="E36" s="34"/>
      <c r="H36" s="6"/>
    </row>
    <row r="37" spans="1:8" x14ac:dyDescent="0.2">
      <c r="A37" s="6" t="s">
        <v>56</v>
      </c>
      <c r="B37" s="25" t="s">
        <v>66</v>
      </c>
      <c r="C37" s="10">
        <v>2000</v>
      </c>
      <c r="D37" s="11">
        <v>0</v>
      </c>
      <c r="E37" s="34"/>
      <c r="H37" s="6"/>
    </row>
    <row r="38" spans="1:8" x14ac:dyDescent="0.2">
      <c r="A38" s="6" t="s">
        <v>57</v>
      </c>
      <c r="B38" s="12" t="s">
        <v>23</v>
      </c>
      <c r="C38" s="10">
        <v>15000</v>
      </c>
      <c r="D38" s="11">
        <v>10967</v>
      </c>
      <c r="E38" s="34"/>
      <c r="H38" s="6"/>
    </row>
    <row r="39" spans="1:8" x14ac:dyDescent="0.2">
      <c r="A39" s="6" t="s">
        <v>58</v>
      </c>
      <c r="B39" s="12" t="s">
        <v>24</v>
      </c>
      <c r="C39" s="10">
        <v>3500</v>
      </c>
      <c r="D39" s="11">
        <v>2340.9699999999998</v>
      </c>
      <c r="E39" s="34"/>
      <c r="H39" s="6"/>
    </row>
    <row r="40" spans="1:8" x14ac:dyDescent="0.2">
      <c r="A40" s="6" t="s">
        <v>59</v>
      </c>
      <c r="B40" s="12" t="s">
        <v>25</v>
      </c>
      <c r="C40" s="10">
        <v>500</v>
      </c>
      <c r="D40" s="11">
        <v>0</v>
      </c>
      <c r="E40" s="34"/>
      <c r="H40" s="6"/>
    </row>
    <row r="41" spans="1:8" x14ac:dyDescent="0.2">
      <c r="A41" s="24" t="s">
        <v>53</v>
      </c>
      <c r="B41" s="25" t="s">
        <v>71</v>
      </c>
      <c r="C41" s="13">
        <v>60000</v>
      </c>
      <c r="D41" s="14">
        <v>47664.959999999999</v>
      </c>
      <c r="E41" s="35"/>
      <c r="H41" s="6"/>
    </row>
    <row r="42" spans="1:8" s="19" customFormat="1" x14ac:dyDescent="0.2">
      <c r="A42" s="15" t="s">
        <v>26</v>
      </c>
      <c r="B42" s="18"/>
      <c r="C42" s="16">
        <f>SUM(C22:C41)</f>
        <v>318204.88</v>
      </c>
      <c r="D42" s="16">
        <f>SUM(D22:D41)</f>
        <v>251503.69999999998</v>
      </c>
      <c r="E42" s="16">
        <f>SUM(E22:E40)</f>
        <v>3440</v>
      </c>
      <c r="F42" s="38" t="s">
        <v>68</v>
      </c>
    </row>
    <row r="43" spans="1:8" x14ac:dyDescent="0.2">
      <c r="A43" s="6"/>
      <c r="B43" s="6"/>
      <c r="C43" s="20"/>
      <c r="E43" s="20"/>
    </row>
    <row r="44" spans="1:8" x14ac:dyDescent="0.2">
      <c r="A44" s="19" t="s">
        <v>27</v>
      </c>
      <c r="C44" s="11">
        <v>25000</v>
      </c>
      <c r="D44" s="11">
        <f>D19-D42</f>
        <v>8412.3700000000244</v>
      </c>
      <c r="E44" s="11">
        <f>E19-E42</f>
        <v>-3440</v>
      </c>
      <c r="F44" s="38" t="s">
        <v>68</v>
      </c>
    </row>
    <row r="45" spans="1:8" x14ac:dyDescent="0.2">
      <c r="C45" s="17"/>
      <c r="E45" s="17"/>
    </row>
    <row r="46" spans="1:8" x14ac:dyDescent="0.2">
      <c r="A46" s="19" t="s">
        <v>28</v>
      </c>
      <c r="C46" s="17"/>
      <c r="E46" s="17"/>
    </row>
    <row r="47" spans="1:8" x14ac:dyDescent="0.2">
      <c r="A47" s="1" t="s">
        <v>42</v>
      </c>
      <c r="B47" s="1" t="s">
        <v>74</v>
      </c>
      <c r="C47" s="14">
        <v>25000</v>
      </c>
      <c r="D47" s="14">
        <v>15000</v>
      </c>
      <c r="E47" s="37"/>
    </row>
    <row r="48" spans="1:8" x14ac:dyDescent="0.2">
      <c r="A48" s="15" t="s">
        <v>29</v>
      </c>
      <c r="C48" s="16">
        <f>SUM(C47)</f>
        <v>25000</v>
      </c>
      <c r="D48" s="16">
        <f>SUM(D47)</f>
        <v>15000</v>
      </c>
      <c r="E48" s="16">
        <f>SUM(E47)</f>
        <v>0</v>
      </c>
      <c r="F48" s="38" t="s">
        <v>68</v>
      </c>
    </row>
    <row r="49" spans="1:6" x14ac:dyDescent="0.2">
      <c r="C49" s="17"/>
      <c r="E49" s="17"/>
    </row>
    <row r="50" spans="1:6" x14ac:dyDescent="0.2">
      <c r="C50" s="17"/>
      <c r="E50" s="17"/>
    </row>
    <row r="51" spans="1:6" x14ac:dyDescent="0.2">
      <c r="A51" s="19" t="s">
        <v>30</v>
      </c>
      <c r="C51" s="9">
        <f>C42+C48</f>
        <v>343204.88</v>
      </c>
      <c r="D51" s="9">
        <f>D42+D48</f>
        <v>266503.69999999995</v>
      </c>
      <c r="E51" s="9">
        <f>E42+E48</f>
        <v>3440</v>
      </c>
      <c r="F51" s="38" t="s">
        <v>68</v>
      </c>
    </row>
    <row r="52" spans="1:6" x14ac:dyDescent="0.2">
      <c r="C52" s="17"/>
      <c r="E52" s="17"/>
    </row>
    <row r="53" spans="1:6" x14ac:dyDescent="0.2">
      <c r="C53" s="17"/>
      <c r="E53" s="17"/>
    </row>
    <row r="54" spans="1:6" ht="13.5" thickBot="1" x14ac:dyDescent="0.25">
      <c r="A54" s="21" t="s">
        <v>31</v>
      </c>
      <c r="C54" s="22">
        <f>C19-C51</f>
        <v>0</v>
      </c>
      <c r="D54" s="22">
        <f>D19-D51</f>
        <v>-6587.6299999999464</v>
      </c>
      <c r="E54" s="22">
        <f>E19-E51</f>
        <v>-3440</v>
      </c>
      <c r="F54" s="38" t="s">
        <v>68</v>
      </c>
    </row>
    <row r="55" spans="1:6" ht="13.5" thickTop="1" x14ac:dyDescent="0.2">
      <c r="A55" s="23" t="s">
        <v>32</v>
      </c>
    </row>
  </sheetData>
  <sheetProtection selectLockedCells="1" selectUnlockedCells="1"/>
  <mergeCells count="8">
    <mergeCell ref="A5:F5"/>
    <mergeCell ref="B21:F21"/>
    <mergeCell ref="G3:J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74" orientation="portrait" r:id="rId1"/>
  <headerFooter alignWithMargins="0"/>
  <rowBreaks count="1" manualBreakCount="1">
    <brk id="5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D0CB53-55D4-4D5D-B619-931960CA9328}">
  <ds:schemaRefs>
    <ds:schemaRef ds:uri="5438aeec-dcb5-406c-96cc-83e0291ed53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017196-A904-446A-8E00-A25A6C27A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B7BC2-A605-4652-857D-CBA74B19E0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2018-04-25T19:29:32Z</cp:lastPrinted>
  <dcterms:created xsi:type="dcterms:W3CDTF">2016-08-31T14:10:12Z</dcterms:created>
  <dcterms:modified xsi:type="dcterms:W3CDTF">2023-05-06T16:15:58Z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