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nydmc-my.sharepoint.com/personal/daniel_minnock_downstate_edu/Documents/Desktop/"/>
    </mc:Choice>
  </mc:AlternateContent>
  <xr:revisionPtr revIDLastSave="1" documentId="8_{F0F97586-C60E-435D-B7DA-24D24842E392}" xr6:coauthVersionLast="36" xr6:coauthVersionMax="36" xr10:uidLastSave="{154F9016-6430-4207-80A0-DA7F32929213}"/>
  <bookViews>
    <workbookView xWindow="240" yWindow="90" windowWidth="20700" windowHeight="10740" xr2:uid="{00000000-000D-0000-FFFF-FFFF00000000}"/>
  </bookViews>
  <sheets>
    <sheet name="FY22 Budget Template" sheetId="47" r:id="rId1"/>
  </sheets>
  <definedNames>
    <definedName name="_xlnm.Print_Area" localSheetId="0">'FY22 Budget Template'!$A$1:$G$54</definedName>
    <definedName name="Report.Begin.Date" localSheetId="0">'FY22 Budget Template'!TLA.001</definedName>
    <definedName name="Report.Budget.Name" localSheetId="0">'FY22 Budget Template'!TLA.088</definedName>
    <definedName name="Report.Column.Begin.Date" localSheetId="0">'FY22 Budget Template'!TLA.091</definedName>
    <definedName name="Report.Column.Code" localSheetId="0">'FY22 Budget Template'!TLA.055</definedName>
    <definedName name="Report.Column.Description" localSheetId="0">'FY22 Budget Template'!TLA.056</definedName>
    <definedName name="Report.Column.End.Date" localSheetId="0">'FY22 Budget Template'!TLA.095</definedName>
    <definedName name="Report.Column.Filter.1.Selection" localSheetId="0">'FY22 Budget Template'!TLA.067</definedName>
    <definedName name="Report.Column.Filter.2.Selection" localSheetId="0">'FY22 Budget Template'!TLA.068</definedName>
    <definedName name="Report.Column.Heading.Row" localSheetId="0">'FY22 Budget Template'!TLA.002</definedName>
    <definedName name="Report.Column.Is.Forecast" localSheetId="0">'FY22 Budget Template'!TLA.096</definedName>
    <definedName name="Report.Company.Name" localSheetId="0">'FY22 Budget Template'!TLA.003</definedName>
    <definedName name="Report.Day" localSheetId="0">'FY22 Budget Template'!TLA.092</definedName>
    <definedName name="Report.DD.1.Description" localSheetId="0">INDEX('FY22 Budget Template'!TLA.024,1,3)</definedName>
    <definedName name="Report.DD.1.Selection" localSheetId="0">INDEX('FY22 Budget Template'!TLA.024,1,2)</definedName>
    <definedName name="Report.DD.2.Description" localSheetId="0">INDEX('FY22 Budget Template'!TLA.024,2,3)</definedName>
    <definedName name="Report.DD.2.Selection" localSheetId="0">INDEX('FY22 Budget Template'!TLA.024,2,2)</definedName>
    <definedName name="Report.DD.3.Description" localSheetId="0">INDEX('FY22 Budget Template'!TLA.024,3,3)</definedName>
    <definedName name="Report.DD.3.Selection" localSheetId="0">INDEX('FY22 Budget Template'!TLA.024,3,2)</definedName>
    <definedName name="Report.DD.4.Description" localSheetId="0">INDEX('FY22 Budget Template'!TLA.024,4,3)</definedName>
    <definedName name="Report.DD.4.Selection" localSheetId="0">INDEX('FY22 Budget Template'!TLA.024,4,2)</definedName>
    <definedName name="Report.DD.5.Description" localSheetId="0">INDEX('FY22 Budget Template'!TLA.024,5,3)</definedName>
    <definedName name="Report.DD.5.Selection" localSheetId="0">INDEX('FY22 Budget Template'!TLA.024,5,2)</definedName>
    <definedName name="Report.End.Date" localSheetId="0">'FY22 Budget Template'!TLA.004</definedName>
    <definedName name="Report.Filter.1.Description" localSheetId="0">INDEX('FY22 Budget Template'!TLA.027,1,5)</definedName>
    <definedName name="Report.Filter.1.Selection" localSheetId="0">INDEX('FY22 Budget Template'!TLA.027,1,3)</definedName>
    <definedName name="Report.Filter.2.Description" localSheetId="0">INDEX('FY22 Budget Template'!TLA.028,1,5)</definedName>
    <definedName name="Report.Filter.2.Selection" localSheetId="0">INDEX('FY22 Budget Template'!TLA.028,1,3)</definedName>
    <definedName name="Report.Filter.3.Description" localSheetId="0">INDEX('FY22 Budget Template'!TLA.029,1,5)</definedName>
    <definedName name="Report.Filter.3.Selection" localSheetId="0">INDEX('FY22 Budget Template'!TLA.029,1,3)</definedName>
    <definedName name="Report.Filter.4.Description" localSheetId="0">INDEX('FY22 Budget Template'!TLA.030,1,5)</definedName>
    <definedName name="Report.Filter.4.Selection" localSheetId="0">INDEX('FY22 Budget Template'!TLA.030,1,3)</definedName>
    <definedName name="Report.Filter.5.Description" localSheetId="0">INDEX('FY22 Budget Template'!TLA.031,1,5)</definedName>
    <definedName name="Report.Filter.5.Selection" localSheetId="0">INDEX('FY22 Budget Template'!TLA.031,1,3)</definedName>
    <definedName name="Report.First.PeriodIndex" localSheetId="0">'FY22 Budget Template'!TLA.042</definedName>
    <definedName name="Report.Fiscal.Year" localSheetId="0">'FY22 Budget Template'!TLA.005</definedName>
    <definedName name="Report.Group.Footer.Column" localSheetId="0">'FY22 Budget Template'!TLA.006</definedName>
    <definedName name="Report.Group.Header.Column" localSheetId="0">'FY22 Budget Template'!TLA.007</definedName>
    <definedName name="Report.Last.PeriodIndex" localSheetId="0">'FY22 Budget Template'!TLA.043</definedName>
    <definedName name="Report.Name" localSheetId="0">'FY22 Budget Template'!TLA.008</definedName>
    <definedName name="Report.Next.Up" localSheetId="0">'FY22 Budget Template'!A1048576</definedName>
    <definedName name="Report.Parent.Cell.Reference" localSheetId="0">'FY22 Budget Template'!TLA.009</definedName>
    <definedName name="Report.Parent.Sheet" localSheetId="0">'FY22 Budget Template'!TLA.010</definedName>
    <definedName name="Report.Period.Number" localSheetId="0">'FY22 Budget Template'!TLA.011</definedName>
    <definedName name="Report.PostBreak.Begin.Date" localSheetId="0">'FY22 Budget Template'!TLA.082</definedName>
    <definedName name="Report.PostBreak.Columns" localSheetId="0">'FY22 Budget Template'!TLA.087</definedName>
    <definedName name="Report.PostBreak.End.Date" localSheetId="0">'FY22 Budget Template'!TLA.083</definedName>
    <definedName name="Report.PostBreak.Fiscal.Year" localSheetId="0">'FY22 Budget Template'!TLA.084</definedName>
    <definedName name="Report.PostBreak.Period.Number" localSheetId="0">'FY22 Budget Template'!TLA.086</definedName>
    <definedName name="Report.PostBreak.PeriodIndex" localSheetId="0">'FY22 Budget Template'!TLA.081</definedName>
    <definedName name="Report.PostBreak.Quarter" localSheetId="0">'FY22 Budget Template'!TLA.085</definedName>
    <definedName name="Report.PreBreak.Begin.Date" localSheetId="0">'FY22 Budget Template'!TLA.075</definedName>
    <definedName name="Report.PreBreak.Columns" localSheetId="0">'FY22 Budget Template'!TLA.080</definedName>
    <definedName name="Report.PreBreak.End.Date" localSheetId="0">'FY22 Budget Template'!TLA.076</definedName>
    <definedName name="Report.PreBreak.Fiscal.Year" localSheetId="0">'FY22 Budget Template'!TLA.077</definedName>
    <definedName name="Report.PreBreak.Period.Number" localSheetId="0">'FY22 Budget Template'!TLA.079</definedName>
    <definedName name="Report.PreBreak.PeriodIndex" localSheetId="0">'FY22 Budget Template'!TLA.074</definedName>
    <definedName name="Report.PreBreak.Quarter" localSheetId="0">'FY22 Budget Template'!TLA.078</definedName>
    <definedName name="Report.Purpose" localSheetId="0">'FY22 Budget Template'!TLA.012</definedName>
    <definedName name="Report.Quarter" localSheetId="0">'FY22 Budget Template'!TLA.013</definedName>
    <definedName name="Report.Run.By" localSheetId="0">'FY22 Budget Template'!TLA.014</definedName>
    <definedName name="Report.Run.Date" localSheetId="0">'FY22 Budget Template'!TLA.015</definedName>
    <definedName name="Report.Source.Database" localSheetId="0">'FY22 Budget Template'!TLA.016</definedName>
    <definedName name="Report.Template.Author" localSheetId="0">'FY22 Budget Template'!TLA.017</definedName>
    <definedName name="Report.Template.Date" localSheetId="0">'FY22 Budget Template'!TLA.018</definedName>
    <definedName name="Report.Template.Version" localSheetId="0">'FY22 Budget Template'!TLA.019</definedName>
    <definedName name="Report.Workbook.Generator.Control.Row" localSheetId="0">'FY22 Budget Template'!TLA.090</definedName>
    <definedName name="TLA.001" localSheetId="0" hidden="1">'FY22 Budget Template'!#REF!</definedName>
    <definedName name="TLA.002" localSheetId="0" hidden="1">'FY22 Budget Template'!$A$7:$B$7</definedName>
    <definedName name="TLA.003" localSheetId="0" hidden="1">'FY22 Budget Template'!#REF!</definedName>
    <definedName name="TLA.004" localSheetId="0" hidden="1">'FY22 Budget Template'!#REF!</definedName>
    <definedName name="TLA.005" localSheetId="0" hidden="1">'FY22 Budget Template'!#REF!</definedName>
    <definedName name="TLA.006" localSheetId="0" hidden="1">'FY22 Budget Template'!#REF!</definedName>
    <definedName name="TLA.007" localSheetId="0" hidden="1">'FY22 Budget Template'!#REF!</definedName>
    <definedName name="TLA.008" localSheetId="0" hidden="1">'FY22 Budget Template'!#REF!</definedName>
    <definedName name="TLA.009" localSheetId="0" hidden="1">'FY22 Budget Template'!#REF!</definedName>
    <definedName name="TLA.010" localSheetId="0" hidden="1">'FY22 Budget Template'!#REF!</definedName>
    <definedName name="TLA.011" localSheetId="0" hidden="1">'FY22 Budget Template'!#REF!</definedName>
    <definedName name="TLA.012" localSheetId="0" hidden="1">'FY22 Budget Template'!#REF!</definedName>
    <definedName name="TLA.013" localSheetId="0" hidden="1">'FY22 Budget Template'!#REF!</definedName>
    <definedName name="TLA.014" localSheetId="0" hidden="1">'FY22 Budget Template'!#REF!</definedName>
    <definedName name="TLA.015" localSheetId="0" hidden="1">'FY22 Budget Template'!#REF!</definedName>
    <definedName name="TLA.016" localSheetId="0" hidden="1">'FY22 Budget Template'!TLA.016.000&amp;'FY22 Budget Template'!TLA.016.001&amp;'FY22 Budget Template'!TLA.016.002&amp;'FY22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'FY22 Budget Template'!#REF!</definedName>
    <definedName name="TLA.018" localSheetId="0" hidden="1">'FY22 Budget Template'!#REF!</definedName>
    <definedName name="TLA.019" localSheetId="0" hidden="1">'FY22 Budget Template'!#REF!</definedName>
    <definedName name="TLA.020" localSheetId="0" hidden="1">'FY22 Budget Template'!#REF!</definedName>
    <definedName name="TLA.021" localSheetId="0" hidden="1">'FY22 Budget Template'!#REF!</definedName>
    <definedName name="TLA.022" localSheetId="0" hidden="1">'FY22 Budget Template'!#REF!</definedName>
    <definedName name="TLA.023" localSheetId="0" hidden="1">'FY22 Budget Template'!#REF!</definedName>
    <definedName name="TLA.024" localSheetId="0" hidden="1">'FY22 Budget Template'!#REF!</definedName>
    <definedName name="TLA.025" localSheetId="0" hidden="1">'FY22 Budget Template'!#REF!</definedName>
    <definedName name="TLA.026" localSheetId="0" hidden="1">'FY22 Budget Template'!#REF!</definedName>
    <definedName name="TLA.027" localSheetId="0" hidden="1">'FY22 Budget Template'!#REF!</definedName>
    <definedName name="TLA.028" localSheetId="0" hidden="1">'FY22 Budget Template'!#REF!</definedName>
    <definedName name="TLA.029" localSheetId="0" hidden="1">'FY22 Budget Template'!#REF!</definedName>
    <definedName name="TLA.030" localSheetId="0" hidden="1">'FY22 Budget Template'!#REF!</definedName>
    <definedName name="TLA.031" localSheetId="0" hidden="1">'FY22 Budget Template'!#REF!</definedName>
    <definedName name="TLA.032" localSheetId="0" hidden="1">'FY22 Budget Template'!#REF!</definedName>
    <definedName name="TLA.033" localSheetId="0" hidden="1">'FY22 Budget Template'!#REF!</definedName>
    <definedName name="TLA.034" localSheetId="0" hidden="1">'FY22 Budget Template'!#REF!</definedName>
    <definedName name="TLA.035" localSheetId="0" hidden="1">'FY22 Budget Template'!#REF!</definedName>
    <definedName name="TLA.036" localSheetId="0" hidden="1">'FY22 Budget Template'!#REF!</definedName>
    <definedName name="TLA.037" localSheetId="0" hidden="1">'FY22 Budget Template'!#REF!</definedName>
    <definedName name="TLA.038" localSheetId="0" hidden="1">'FY22 Budget Template'!#REF!</definedName>
    <definedName name="TLA.039" localSheetId="0" hidden="1">'FY22 Budget Template'!#REF!</definedName>
    <definedName name="TLA.040" localSheetId="0" hidden="1">'FY22 Budget Template'!#REF!</definedName>
    <definedName name="TLA.041" localSheetId="0" hidden="1">'FY22 Budget Template'!#REF!</definedName>
    <definedName name="TLA.042" localSheetId="0" hidden="1">'FY22 Budget Template'!#REF!</definedName>
    <definedName name="TLA.043" localSheetId="0" hidden="1">'FY22 Budget Template'!#REF!</definedName>
    <definedName name="TLA.044" localSheetId="0" hidden="1">'FY22 Budget Template'!#REF!</definedName>
    <definedName name="TLA.045" localSheetId="0" hidden="1">'FY22 Budget Template'!#REF!</definedName>
    <definedName name="TLA.046" localSheetId="0" hidden="1">'FY22 Budget Template'!#REF!</definedName>
    <definedName name="TLA.047" localSheetId="0" hidden="1">'FY22 Budget Template'!#REF!</definedName>
    <definedName name="TLA.048" localSheetId="0" hidden="1">'FY22 Budget Template'!#REF!</definedName>
    <definedName name="TLA.049" localSheetId="0" hidden="1">'FY22 Budget Template'!#REF!</definedName>
    <definedName name="TLA.050" localSheetId="0" hidden="1">-1</definedName>
    <definedName name="TLA.051" localSheetId="0" hidden="1">0</definedName>
    <definedName name="TLA.053" localSheetId="0" hidden="1">'FY22 Budget Template'!#REF!</definedName>
    <definedName name="TLA.055" localSheetId="0" hidden="1">'FY22 Budget Template'!#REF!</definedName>
    <definedName name="TLA.056" localSheetId="0" hidden="1">'FY22 Budget Template'!#REF!</definedName>
    <definedName name="TLA.067" localSheetId="0" hidden="1">'FY22 Budget Template'!#REF!</definedName>
    <definedName name="TLA.068" localSheetId="0" hidden="1">'FY22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'FY22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'FY22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'FY22 Budget Template'!#REF!</definedName>
    <definedName name="TLA.096" localSheetId="0" hidden="1">'FY22 Budget Template'!#REF!</definedName>
  </definedNames>
  <calcPr calcId="191029"/>
</workbook>
</file>

<file path=xl/calcChain.xml><?xml version="1.0" encoding="utf-8"?>
<calcChain xmlns="http://schemas.openxmlformats.org/spreadsheetml/2006/main">
  <c r="C18" i="47" l="1"/>
  <c r="E25" i="47" l="1"/>
  <c r="E47" i="47" l="1"/>
  <c r="E22" i="47"/>
  <c r="E23" i="47"/>
  <c r="E24" i="47"/>
  <c r="E26" i="47"/>
  <c r="E27" i="47"/>
  <c r="E28" i="47"/>
  <c r="E29" i="47"/>
  <c r="E30" i="47"/>
  <c r="E31" i="47"/>
  <c r="E32" i="47"/>
  <c r="E33" i="47"/>
  <c r="E34" i="47"/>
  <c r="E35" i="47"/>
  <c r="E36" i="47"/>
  <c r="E37" i="47"/>
  <c r="E38" i="47"/>
  <c r="E39" i="47"/>
  <c r="E40" i="47"/>
  <c r="E21" i="47"/>
  <c r="D41" i="47"/>
  <c r="C41" i="47"/>
  <c r="E11" i="47"/>
  <c r="E12" i="47"/>
  <c r="E13" i="47"/>
  <c r="E14" i="47"/>
  <c r="E15" i="47"/>
  <c r="E16" i="47"/>
  <c r="E17" i="47"/>
  <c r="E9" i="47"/>
  <c r="E41" i="47" l="1"/>
  <c r="E18" i="47"/>
  <c r="F21" i="47"/>
  <c r="E43" i="47" l="1"/>
  <c r="F47" i="47"/>
  <c r="F41" i="47"/>
  <c r="F18" i="47"/>
  <c r="F43" i="47" l="1"/>
  <c r="F50" i="47"/>
  <c r="F53" i="47" s="1"/>
  <c r="D47" i="47"/>
  <c r="C47" i="47"/>
  <c r="D18" i="47"/>
  <c r="D50" i="47" l="1"/>
  <c r="C50" i="47"/>
  <c r="C53" i="47" s="1"/>
  <c r="D43" i="47"/>
  <c r="D53" i="47" l="1"/>
  <c r="E50" i="47"/>
  <c r="E53" i="47" s="1"/>
</calcChain>
</file>

<file path=xl/sharedStrings.xml><?xml version="1.0" encoding="utf-8"?>
<sst xmlns="http://schemas.openxmlformats.org/spreadsheetml/2006/main" count="90" uniqueCount="84">
  <si>
    <t>Account</t>
  </si>
  <si>
    <t>Description</t>
  </si>
  <si>
    <t>ACTIVITY FEES INCOME</t>
  </si>
  <si>
    <t>ROLLOVER BALANCE</t>
  </si>
  <si>
    <t xml:space="preserve">GROUP &amp; GUEST FEE                                </t>
  </si>
  <si>
    <t xml:space="preserve">HAPPY HOUR INCOME                                    </t>
  </si>
  <si>
    <t xml:space="preserve">INTRAMURALS INCOME                                   </t>
  </si>
  <si>
    <t xml:space="preserve">LOCKER RENTAL INCOME                                 </t>
  </si>
  <si>
    <t xml:space="preserve">MINI COURSES INCOME                                  </t>
  </si>
  <si>
    <t xml:space="preserve">SPECIAL EVENTS  INCOME                                 </t>
  </si>
  <si>
    <t xml:space="preserve">STAFF MEMBERSHIP INCOME                                </t>
  </si>
  <si>
    <t>Total Income</t>
  </si>
  <si>
    <t>Program Expenses</t>
  </si>
  <si>
    <t xml:space="preserve">ADMINISTRATION FEE                                   </t>
  </si>
  <si>
    <t xml:space="preserve">ATHLETIC EQUIPMENT                                   </t>
  </si>
  <si>
    <t xml:space="preserve">BAGEL BRUNCH  (EXP)                                  </t>
  </si>
  <si>
    <t xml:space="preserve">COFFEE HOUSE (EXP)                                   </t>
  </si>
  <si>
    <t xml:space="preserve">HAPPY HOUR (EXP)                                     </t>
  </si>
  <si>
    <t xml:space="preserve">INSURANCE                                            </t>
  </si>
  <si>
    <t xml:space="preserve">INTRAMURALS  (EXP)                                   </t>
  </si>
  <si>
    <t xml:space="preserve">MINI COURSE  (EXP)                                   </t>
  </si>
  <si>
    <t xml:space="preserve">OFFICE SUPPLIES                                      </t>
  </si>
  <si>
    <t xml:space="preserve">SPECIAL EVENTS (EXP)                                 </t>
  </si>
  <si>
    <t xml:space="preserve">STAFF FUNCTION (EXP)                                 </t>
  </si>
  <si>
    <t xml:space="preserve">SUMMER PROGRAM (EXP)                                 </t>
  </si>
  <si>
    <t xml:space="preserve">TRAVEL FUNCTIONS (EX                                 </t>
  </si>
  <si>
    <t xml:space="preserve">VIDEO RENTAL  (EXP)                                  </t>
  </si>
  <si>
    <t>Total Program Expense</t>
  </si>
  <si>
    <t>Balance Before Reserves</t>
  </si>
  <si>
    <t>Reserves: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</si>
  <si>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</si>
  <si>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</si>
  <si>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</si>
  <si>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</si>
  <si>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40-49001-015-30001</t>
  </si>
  <si>
    <t>40-40001-015-30001</t>
  </si>
  <si>
    <t>40-41001-015-30001</t>
  </si>
  <si>
    <t>40-41002-015-30001</t>
  </si>
  <si>
    <t>40-41003-015-30001</t>
  </si>
  <si>
    <t>40-41004-015-30001</t>
  </si>
  <si>
    <t>40-41005-015-30001</t>
  </si>
  <si>
    <t>40-41006-015-30001</t>
  </si>
  <si>
    <t>40-49004-015-30001</t>
  </si>
  <si>
    <t>40-30008-015-30001</t>
  </si>
  <si>
    <t>40-70009-015-30001</t>
  </si>
  <si>
    <t>40-70096-015-30001</t>
  </si>
  <si>
    <t>40-70310-015-30001</t>
  </si>
  <si>
    <t>40-70307-015-30001</t>
  </si>
  <si>
    <t>40-70311-015-30001</t>
  </si>
  <si>
    <t>40-70312-015-30001</t>
  </si>
  <si>
    <t>40-70124-015-30001</t>
  </si>
  <si>
    <t>40-70313-015-30001</t>
  </si>
  <si>
    <t>40-70314-015-30001</t>
  </si>
  <si>
    <t>40-70315-015-30001</t>
  </si>
  <si>
    <t>40-70145-015-30001</t>
  </si>
  <si>
    <t>40-70149-015-30001</t>
  </si>
  <si>
    <t>40-70194-015-30001</t>
  </si>
  <si>
    <t>40-70198-015-30001</t>
  </si>
  <si>
    <t>40-70308-015-30001</t>
  </si>
  <si>
    <t>40-70316-015-30001</t>
  </si>
  <si>
    <t>40-70317-015-30001</t>
  </si>
  <si>
    <t>40-70309-015-30001</t>
  </si>
  <si>
    <t>Faculty Student Association of DMC-Student Activity Fund</t>
  </si>
  <si>
    <t>Student Center Governing Board (SCGB)</t>
  </si>
  <si>
    <r>
      <t xml:space="preserve">Note: In this section, the last column is the variance. </t>
    </r>
    <r>
      <rPr>
        <b/>
        <u val="singleAccounting"/>
        <sz val="8"/>
        <color indexed="10"/>
        <rFont val="Arial"/>
        <family val="2"/>
      </rPr>
      <t>On each individual expense row</t>
    </r>
    <r>
      <rPr>
        <sz val="8"/>
        <color indexed="10"/>
        <rFont val="Arial"/>
        <family val="2"/>
      </rPr>
      <t>, a positive variance indicates remaining funds available. A negative variance (amount displayed in brackets) means the account is in deficit.</t>
    </r>
  </si>
  <si>
    <t>Comments</t>
  </si>
  <si>
    <t>40-70135-015-30001</t>
  </si>
  <si>
    <t>MEETING EXPENSE</t>
  </si>
  <si>
    <t xml:space="preserve">STEREO EQUIPMENTS (EX                                 </t>
  </si>
  <si>
    <t>BUDGET TEMPLATE</t>
  </si>
  <si>
    <t>Add/Insert rows for any needed New Accounts (insert title, leave account # "TBD")</t>
  </si>
  <si>
    <t>Formula cell (Don't change)</t>
  </si>
  <si>
    <t>Difference (Funds Available)</t>
  </si>
  <si>
    <t xml:space="preserve">NEW/SPONTANEOUS  (EXP)                                 </t>
  </si>
  <si>
    <t>SERVICE IMPROVEMENTS</t>
  </si>
  <si>
    <t>WELCOME EVENTS</t>
  </si>
  <si>
    <t>40-70383-015-30001</t>
  </si>
  <si>
    <t>FOOD PANTRY DONATIONS</t>
  </si>
  <si>
    <t>RESERVE</t>
  </si>
  <si>
    <t>FY 2022 = June 1, 2021 through May 31, 2022</t>
  </si>
  <si>
    <r>
      <rPr>
        <sz val="9"/>
        <rFont val="Arial"/>
        <family val="2"/>
      </rPr>
      <t>For each Council account, Column C = the Council's current Yr Certified Budget, Column D= Actual 10 months Year to Date amounts.</t>
    </r>
    <r>
      <rPr>
        <u/>
        <sz val="9"/>
        <color rgb="FFFF0000"/>
        <rFont val="Arial"/>
        <family val="2"/>
      </rPr>
      <t xml:space="preserve"> Insert Council's Proposed FYE 2022 Budget in Column F.</t>
    </r>
  </si>
  <si>
    <t>Certified Budget 2020 - 2021</t>
  </si>
  <si>
    <t>Current YTD as of 03/31/21</t>
  </si>
  <si>
    <t>Proposed Budget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</si>
</sst>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b/>
      <u val="singleAccounting"/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  <font>
      <b/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25" fillId="0" borderId="0"/>
    <xf numFmtId="0" fontId="27" fillId="0" borderId="0"/>
    <xf numFmtId="0" fontId="28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9" fillId="0" borderId="0"/>
    <xf numFmtId="0" fontId="1" fillId="0" borderId="0"/>
  </cellStyleXfs>
  <cellXfs count="51">
    <xf numFmtId="0" fontId="0" fillId="0" borderId="0" xfId="0"/>
    <xf numFmtId="0" fontId="0" fillId="0" borderId="0" xfId="0" applyFill="1" applyBorder="1"/>
    <xf numFmtId="0" fontId="22" fillId="0" borderId="10" xfId="0" applyNumberFormat="1" applyFont="1" applyFill="1" applyBorder="1"/>
    <xf numFmtId="0" fontId="23" fillId="0" borderId="0" xfId="0" applyNumberFormat="1" applyFont="1" applyFill="1" applyBorder="1"/>
    <xf numFmtId="7" fontId="23" fillId="0" borderId="0" xfId="0" applyNumberFormat="1" applyFont="1" applyFill="1" applyBorder="1"/>
    <xf numFmtId="39" fontId="0" fillId="0" borderId="0" xfId="0" applyNumberForma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wrapText="1"/>
    </xf>
    <xf numFmtId="44" fontId="7" fillId="0" borderId="0" xfId="29" applyFont="1" applyFill="1" applyBorder="1"/>
    <xf numFmtId="44" fontId="1" fillId="0" borderId="0" xfId="29" applyFont="1" applyFill="1" applyBorder="1"/>
    <xf numFmtId="43" fontId="7" fillId="0" borderId="0" xfId="28" applyFont="1" applyFill="1" applyBorder="1"/>
    <xf numFmtId="43" fontId="1" fillId="0" borderId="0" xfId="28" applyFont="1" applyFill="1" applyBorder="1"/>
    <xf numFmtId="0" fontId="7" fillId="0" borderId="0" xfId="0" quotePrefix="1" applyNumberFormat="1" applyFont="1" applyFill="1" applyBorder="1"/>
    <xf numFmtId="43" fontId="7" fillId="0" borderId="10" xfId="28" applyFont="1" applyFill="1" applyBorder="1"/>
    <xf numFmtId="43" fontId="1" fillId="0" borderId="10" xfId="28" applyFont="1" applyFill="1" applyBorder="1"/>
    <xf numFmtId="0" fontId="22" fillId="0" borderId="0" xfId="0" applyNumberFormat="1" applyFont="1" applyFill="1" applyBorder="1"/>
    <xf numFmtId="44" fontId="22" fillId="0" borderId="0" xfId="29" applyFont="1" applyFill="1" applyBorder="1"/>
    <xf numFmtId="7" fontId="0" fillId="0" borderId="0" xfId="0" applyNumberFormat="1" applyFill="1" applyBorder="1"/>
    <xf numFmtId="0" fontId="24" fillId="0" borderId="0" xfId="0" applyNumberFormat="1" applyFont="1" applyFill="1" applyBorder="1"/>
    <xf numFmtId="0" fontId="22" fillId="0" borderId="0" xfId="0" applyFont="1" applyFill="1" applyBorder="1"/>
    <xf numFmtId="7" fontId="7" fillId="0" borderId="0" xfId="0" applyNumberFormat="1" applyFont="1" applyFill="1" applyBorder="1"/>
    <xf numFmtId="0" fontId="22" fillId="0" borderId="0" xfId="0" applyFont="1" applyBorder="1"/>
    <xf numFmtId="44" fontId="22" fillId="0" borderId="11" xfId="29" applyFont="1" applyFill="1" applyBorder="1"/>
    <xf numFmtId="0" fontId="24" fillId="0" borderId="0" xfId="0" applyFont="1" applyBorder="1"/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164" fontId="20" fillId="0" borderId="0" xfId="0" applyNumberFormat="1" applyFont="1" applyFill="1" applyBorder="1" applyAlignment="1">
      <alignment horizontal="center"/>
    </xf>
    <xf numFmtId="8" fontId="1" fillId="0" borderId="0" xfId="29" applyNumberFormat="1" applyFont="1" applyFill="1" applyBorder="1"/>
    <xf numFmtId="0" fontId="22" fillId="0" borderId="10" xfId="0" applyFont="1" applyFill="1" applyBorder="1" applyAlignment="1">
      <alignment horizontal="center"/>
    </xf>
    <xf numFmtId="7" fontId="22" fillId="0" borderId="10" xfId="0" applyNumberFormat="1" applyFont="1" applyBorder="1" applyAlignment="1">
      <alignment horizontal="center" wrapText="1"/>
    </xf>
    <xf numFmtId="165" fontId="22" fillId="0" borderId="10" xfId="0" applyNumberFormat="1" applyFont="1" applyBorder="1" applyAlignment="1">
      <alignment horizontal="center" wrapText="1"/>
    </xf>
    <xf numFmtId="164" fontId="20" fillId="0" borderId="0" xfId="0" applyNumberFormat="1" applyFont="1" applyFill="1" applyBorder="1" applyAlignment="1">
      <alignment horizontal="center"/>
    </xf>
    <xf numFmtId="44" fontId="1" fillId="24" borderId="0" xfId="29" applyFont="1" applyFill="1" applyBorder="1"/>
    <xf numFmtId="43" fontId="1" fillId="24" borderId="0" xfId="28" applyFont="1" applyFill="1" applyBorder="1"/>
    <xf numFmtId="43" fontId="7" fillId="24" borderId="0" xfId="28" applyFont="1" applyFill="1" applyBorder="1"/>
    <xf numFmtId="43" fontId="7" fillId="24" borderId="10" xfId="28" applyFont="1" applyFill="1" applyBorder="1"/>
    <xf numFmtId="44" fontId="1" fillId="24" borderId="0" xfId="0" applyNumberFormat="1" applyFont="1" applyFill="1"/>
    <xf numFmtId="43" fontId="1" fillId="24" borderId="10" xfId="28" applyFont="1" applyFill="1" applyBorder="1"/>
    <xf numFmtId="0" fontId="1" fillId="0" borderId="0" xfId="50"/>
    <xf numFmtId="8" fontId="1" fillId="0" borderId="10" xfId="29" applyNumberFormat="1" applyFont="1" applyFill="1" applyBorder="1"/>
    <xf numFmtId="8" fontId="33" fillId="0" borderId="0" xfId="29" applyNumberFormat="1" applyFont="1" applyFill="1" applyBorder="1"/>
    <xf numFmtId="44" fontId="1" fillId="0" borderId="10" xfId="29" applyFont="1" applyFill="1" applyBorder="1"/>
    <xf numFmtId="44" fontId="1" fillId="0" borderId="0" xfId="28" applyNumberFormat="1" applyFont="1" applyFill="1" applyBorder="1"/>
    <xf numFmtId="44" fontId="1" fillId="0" borderId="0" xfId="29" applyNumberFormat="1" applyFont="1" applyFill="1" applyBorder="1"/>
    <xf numFmtId="0" fontId="30" fillId="0" borderId="0" xfId="50" applyFont="1" applyAlignment="1">
      <alignment horizontal="left" vertical="center" wrapText="1"/>
    </xf>
    <xf numFmtId="43" fontId="21" fillId="0" borderId="0" xfId="0" applyNumberFormat="1" applyFont="1" applyFill="1" applyBorder="1" applyAlignment="1">
      <alignment horizontal="left" wrapText="1"/>
    </xf>
    <xf numFmtId="164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1" fillId="0" borderId="0" xfId="50" applyNumberFormat="1" applyFont="1" applyBorder="1" applyAlignment="1">
      <alignment horizontal="left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0" xr:uid="{00000000-0005-0000-0000-000027000000}"/>
    <cellStyle name="Normal 2" xfId="39" xr:uid="{00000000-0005-0000-0000-000028000000}"/>
    <cellStyle name="Normal 3" xfId="40" xr:uid="{00000000-0005-0000-0000-000029000000}"/>
    <cellStyle name="Normal 4" xfId="41" xr:uid="{00000000-0005-0000-0000-00002A000000}"/>
    <cellStyle name="Normal 5" xfId="42" xr:uid="{00000000-0005-0000-0000-00002B000000}"/>
    <cellStyle name="Normal 6" xfId="48" xr:uid="{00000000-0005-0000-0000-00002C000000}"/>
    <cellStyle name="Normal 7" xfId="49" xr:uid="{00000000-0005-0000-0000-00002D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zoomScaleNormal="100" workbookViewId="0">
      <selection activeCell="K20" sqref="K20"/>
    </sheetView>
  </sheetViews>
  <sheetFormatPr defaultRowHeight="12.75" x14ac:dyDescent="0.2"/>
  <cols>
    <col min="1" max="1" width="18" style="1" customWidth="1"/>
    <col min="2" max="2" width="33.5703125" style="1" customWidth="1"/>
    <col min="3" max="6" width="15.7109375" style="5" customWidth="1"/>
    <col min="7" max="7" width="41.5703125" customWidth="1"/>
    <col min="8" max="15" width="9.140625" style="1"/>
    <col min="16" max="36" width="8.7109375" style="1" customWidth="1"/>
    <col min="37" max="16384" width="9.140625" style="1"/>
  </cols>
  <sheetData>
    <row r="1" spans="1:11" ht="15.75" x14ac:dyDescent="0.25">
      <c r="A1" s="47" t="s">
        <v>62</v>
      </c>
      <c r="B1" s="47"/>
      <c r="C1" s="47"/>
      <c r="D1" s="47"/>
      <c r="E1" s="47"/>
      <c r="F1" s="47"/>
      <c r="G1" s="47"/>
    </row>
    <row r="2" spans="1:11" ht="15.75" x14ac:dyDescent="0.25">
      <c r="A2" s="47" t="s">
        <v>63</v>
      </c>
      <c r="B2" s="47"/>
      <c r="C2" s="47"/>
      <c r="D2" s="47"/>
      <c r="E2" s="47"/>
      <c r="F2" s="47"/>
      <c r="G2" s="47"/>
    </row>
    <row r="3" spans="1:11" ht="15.75" x14ac:dyDescent="0.25">
      <c r="A3" s="48" t="s">
        <v>79</v>
      </c>
      <c r="B3" s="48"/>
      <c r="C3" s="48"/>
      <c r="D3" s="48"/>
      <c r="E3" s="48"/>
      <c r="F3" s="48"/>
      <c r="G3" s="48"/>
      <c r="H3" s="46"/>
      <c r="I3" s="46"/>
      <c r="J3" s="46"/>
      <c r="K3" s="46"/>
    </row>
    <row r="4" spans="1:11" ht="15.75" x14ac:dyDescent="0.25">
      <c r="A4" s="49" t="s">
        <v>69</v>
      </c>
      <c r="B4" s="49"/>
      <c r="C4" s="49"/>
      <c r="D4" s="49"/>
      <c r="E4" s="49"/>
      <c r="F4" s="49"/>
      <c r="G4" s="49"/>
      <c r="H4" s="26"/>
      <c r="I4" s="26"/>
      <c r="J4" s="26"/>
      <c r="K4" s="26"/>
    </row>
    <row r="5" spans="1:11" ht="40.5" customHeight="1" x14ac:dyDescent="0.25">
      <c r="A5" s="44" t="s">
        <v>80</v>
      </c>
      <c r="B5" s="44"/>
      <c r="C5" s="44"/>
      <c r="D5" s="44"/>
      <c r="E5" s="44"/>
      <c r="F5" s="44"/>
      <c r="G5" s="44"/>
      <c r="H5" s="26"/>
      <c r="I5" s="26"/>
      <c r="J5" s="26"/>
      <c r="K5" s="26"/>
    </row>
    <row r="6" spans="1:11" ht="40.5" customHeight="1" x14ac:dyDescent="0.25">
      <c r="A6" s="50" t="s">
        <v>70</v>
      </c>
      <c r="B6" s="50"/>
      <c r="C6" s="50"/>
      <c r="D6" s="50"/>
      <c r="E6" s="50"/>
      <c r="F6" s="50"/>
      <c r="G6" s="50"/>
      <c r="H6" s="31"/>
      <c r="I6" s="31"/>
      <c r="J6" s="31"/>
      <c r="K6" s="31"/>
    </row>
    <row r="7" spans="1:11" ht="38.25" x14ac:dyDescent="0.2">
      <c r="A7" s="2" t="s">
        <v>0</v>
      </c>
      <c r="B7" s="2" t="s">
        <v>1</v>
      </c>
      <c r="C7" s="29" t="s">
        <v>81</v>
      </c>
      <c r="D7" s="30" t="s">
        <v>82</v>
      </c>
      <c r="E7" s="30" t="s">
        <v>72</v>
      </c>
      <c r="F7" s="29" t="s">
        <v>83</v>
      </c>
      <c r="G7" s="28" t="s">
        <v>65</v>
      </c>
    </row>
    <row r="8" spans="1:11" x14ac:dyDescent="0.2">
      <c r="A8" s="3"/>
      <c r="B8" s="3"/>
      <c r="C8" s="4"/>
      <c r="F8" s="4"/>
    </row>
    <row r="9" spans="1:11" x14ac:dyDescent="0.2">
      <c r="A9" s="6" t="s">
        <v>34</v>
      </c>
      <c r="B9" s="7" t="s">
        <v>2</v>
      </c>
      <c r="C9" s="9">
        <v>127800</v>
      </c>
      <c r="D9" s="27">
        <v>0</v>
      </c>
      <c r="E9" s="27">
        <f>D9-C9</f>
        <v>-127800</v>
      </c>
      <c r="F9" s="32"/>
    </row>
    <row r="10" spans="1:11" x14ac:dyDescent="0.2">
      <c r="A10" s="6" t="s">
        <v>35</v>
      </c>
      <c r="B10" s="6" t="s">
        <v>3</v>
      </c>
      <c r="C10" s="11">
        <v>24789.59</v>
      </c>
      <c r="D10" s="11">
        <v>24789.59</v>
      </c>
      <c r="E10" s="27">
        <v>0</v>
      </c>
      <c r="F10" s="33"/>
    </row>
    <row r="11" spans="1:11" x14ac:dyDescent="0.2">
      <c r="A11" s="6" t="s">
        <v>36</v>
      </c>
      <c r="B11" s="12" t="s">
        <v>4</v>
      </c>
      <c r="C11" s="11">
        <v>2000</v>
      </c>
      <c r="D11" s="11">
        <v>0</v>
      </c>
      <c r="E11" s="27">
        <f t="shared" ref="E11:E17" si="0">D11-C11</f>
        <v>-2000</v>
      </c>
      <c r="F11" s="33"/>
    </row>
    <row r="12" spans="1:11" x14ac:dyDescent="0.2">
      <c r="A12" s="6" t="s">
        <v>37</v>
      </c>
      <c r="B12" s="12" t="s">
        <v>5</v>
      </c>
      <c r="C12" s="11">
        <v>1500</v>
      </c>
      <c r="D12" s="11">
        <v>0</v>
      </c>
      <c r="E12" s="27">
        <f t="shared" si="0"/>
        <v>-1500</v>
      </c>
      <c r="F12" s="33"/>
    </row>
    <row r="13" spans="1:11" x14ac:dyDescent="0.2">
      <c r="A13" s="6" t="s">
        <v>38</v>
      </c>
      <c r="B13" s="12" t="s">
        <v>6</v>
      </c>
      <c r="C13" s="10">
        <v>700</v>
      </c>
      <c r="D13" s="11">
        <v>0</v>
      </c>
      <c r="E13" s="27">
        <f t="shared" si="0"/>
        <v>-700</v>
      </c>
      <c r="F13" s="34"/>
    </row>
    <row r="14" spans="1:11" x14ac:dyDescent="0.2">
      <c r="A14" s="6" t="s">
        <v>39</v>
      </c>
      <c r="B14" s="12" t="s">
        <v>7</v>
      </c>
      <c r="C14" s="10">
        <v>5000</v>
      </c>
      <c r="D14" s="11">
        <v>0</v>
      </c>
      <c r="E14" s="27">
        <f t="shared" si="0"/>
        <v>-5000</v>
      </c>
      <c r="F14" s="34"/>
    </row>
    <row r="15" spans="1:11" x14ac:dyDescent="0.2">
      <c r="A15" s="6" t="s">
        <v>40</v>
      </c>
      <c r="B15" s="12" t="s">
        <v>8</v>
      </c>
      <c r="C15" s="10">
        <v>8000</v>
      </c>
      <c r="D15" s="11">
        <v>0</v>
      </c>
      <c r="E15" s="27">
        <f t="shared" si="0"/>
        <v>-8000</v>
      </c>
      <c r="F15" s="34"/>
    </row>
    <row r="16" spans="1:11" x14ac:dyDescent="0.2">
      <c r="A16" s="6" t="s">
        <v>41</v>
      </c>
      <c r="B16" s="12" t="s">
        <v>9</v>
      </c>
      <c r="C16" s="10">
        <v>40000</v>
      </c>
      <c r="D16" s="11">
        <v>2000</v>
      </c>
      <c r="E16" s="27">
        <f t="shared" si="0"/>
        <v>-38000</v>
      </c>
      <c r="F16" s="34"/>
    </row>
    <row r="17" spans="1:9" x14ac:dyDescent="0.2">
      <c r="A17" s="6" t="s">
        <v>42</v>
      </c>
      <c r="B17" s="12" t="s">
        <v>10</v>
      </c>
      <c r="C17" s="13">
        <v>42000</v>
      </c>
      <c r="D17" s="14">
        <v>0</v>
      </c>
      <c r="E17" s="39">
        <f t="shared" si="0"/>
        <v>-42000</v>
      </c>
      <c r="F17" s="34"/>
      <c r="G17" s="1"/>
    </row>
    <row r="18" spans="1:9" ht="16.5" customHeight="1" x14ac:dyDescent="0.2">
      <c r="A18" s="15" t="s">
        <v>11</v>
      </c>
      <c r="B18" s="15"/>
      <c r="C18" s="16">
        <f>SUM(C9:C17)</f>
        <v>251789.59</v>
      </c>
      <c r="D18" s="16">
        <f>SUM(D9:D17)</f>
        <v>26789.59</v>
      </c>
      <c r="E18" s="40">
        <f>SUM(E9:E17)</f>
        <v>-225000</v>
      </c>
      <c r="F18" s="16">
        <f>SUM(F9:F17)</f>
        <v>0</v>
      </c>
      <c r="G18" s="38" t="s">
        <v>71</v>
      </c>
    </row>
    <row r="19" spans="1:9" x14ac:dyDescent="0.2">
      <c r="A19" s="3"/>
      <c r="B19" s="3"/>
      <c r="C19" s="4"/>
      <c r="F19" s="4"/>
    </row>
    <row r="20" spans="1:9" ht="27.75" customHeight="1" x14ac:dyDescent="0.2">
      <c r="A20" s="15" t="s">
        <v>12</v>
      </c>
      <c r="B20" s="45" t="s">
        <v>64</v>
      </c>
      <c r="C20" s="45"/>
      <c r="D20" s="45"/>
      <c r="E20" s="45"/>
      <c r="F20" s="45"/>
      <c r="G20" s="45"/>
    </row>
    <row r="21" spans="1:9" x14ac:dyDescent="0.2">
      <c r="A21" s="6" t="s">
        <v>44</v>
      </c>
      <c r="B21" s="12" t="s">
        <v>13</v>
      </c>
      <c r="C21" s="8">
        <v>3023</v>
      </c>
      <c r="D21" s="9">
        <v>0</v>
      </c>
      <c r="E21" s="9">
        <f>C21-D21</f>
        <v>3023</v>
      </c>
      <c r="F21" s="36">
        <f>ROUND(+C21*1.024,0)</f>
        <v>3096</v>
      </c>
      <c r="G21" s="38" t="s">
        <v>71</v>
      </c>
      <c r="I21" s="6"/>
    </row>
    <row r="22" spans="1:9" x14ac:dyDescent="0.2">
      <c r="A22" s="6" t="s">
        <v>45</v>
      </c>
      <c r="B22" s="12" t="s">
        <v>14</v>
      </c>
      <c r="C22" s="10">
        <v>4500</v>
      </c>
      <c r="D22" s="11">
        <v>0</v>
      </c>
      <c r="E22" s="9">
        <f t="shared" ref="E22:E40" si="1">C22-D22</f>
        <v>4500</v>
      </c>
      <c r="F22" s="34"/>
      <c r="I22" s="6"/>
    </row>
    <row r="23" spans="1:9" x14ac:dyDescent="0.2">
      <c r="A23" s="6" t="s">
        <v>46</v>
      </c>
      <c r="B23" s="12" t="s">
        <v>15</v>
      </c>
      <c r="C23" s="10">
        <v>0</v>
      </c>
      <c r="D23" s="11">
        <v>0</v>
      </c>
      <c r="E23" s="9">
        <f t="shared" si="1"/>
        <v>0</v>
      </c>
      <c r="F23" s="34"/>
      <c r="I23" s="6"/>
    </row>
    <row r="24" spans="1:9" x14ac:dyDescent="0.2">
      <c r="A24" s="6" t="s">
        <v>48</v>
      </c>
      <c r="B24" s="12" t="s">
        <v>16</v>
      </c>
      <c r="C24" s="10">
        <v>17000</v>
      </c>
      <c r="D24" s="11">
        <v>0</v>
      </c>
      <c r="E24" s="9">
        <f t="shared" si="1"/>
        <v>17000</v>
      </c>
      <c r="F24" s="34"/>
      <c r="I24" s="6"/>
    </row>
    <row r="25" spans="1:9" x14ac:dyDescent="0.2">
      <c r="A25" s="24" t="s">
        <v>76</v>
      </c>
      <c r="B25" s="25" t="s">
        <v>77</v>
      </c>
      <c r="C25" s="10">
        <v>1000</v>
      </c>
      <c r="D25" s="11">
        <v>-1100</v>
      </c>
      <c r="E25" s="9">
        <f t="shared" si="1"/>
        <v>2100</v>
      </c>
      <c r="F25" s="34"/>
      <c r="I25" s="6"/>
    </row>
    <row r="26" spans="1:9" x14ac:dyDescent="0.2">
      <c r="A26" s="6" t="s">
        <v>49</v>
      </c>
      <c r="B26" s="12" t="s">
        <v>17</v>
      </c>
      <c r="C26" s="10">
        <v>5000</v>
      </c>
      <c r="D26" s="11">
        <v>0</v>
      </c>
      <c r="E26" s="9">
        <f t="shared" si="1"/>
        <v>5000</v>
      </c>
      <c r="F26" s="34"/>
      <c r="I26" s="6"/>
    </row>
    <row r="27" spans="1:9" x14ac:dyDescent="0.2">
      <c r="A27" s="6" t="s">
        <v>50</v>
      </c>
      <c r="B27" s="12" t="s">
        <v>18</v>
      </c>
      <c r="C27" s="10">
        <v>1200</v>
      </c>
      <c r="D27" s="11">
        <v>0</v>
      </c>
      <c r="E27" s="9">
        <f t="shared" si="1"/>
        <v>1200</v>
      </c>
      <c r="F27" s="34"/>
      <c r="I27" s="6"/>
    </row>
    <row r="28" spans="1:9" x14ac:dyDescent="0.2">
      <c r="A28" s="6" t="s">
        <v>51</v>
      </c>
      <c r="B28" s="12" t="s">
        <v>19</v>
      </c>
      <c r="C28" s="10">
        <v>1500</v>
      </c>
      <c r="D28" s="11">
        <v>0</v>
      </c>
      <c r="E28" s="9">
        <f t="shared" si="1"/>
        <v>1500</v>
      </c>
      <c r="F28" s="34"/>
      <c r="I28" s="6"/>
    </row>
    <row r="29" spans="1:9" x14ac:dyDescent="0.2">
      <c r="A29" s="24" t="s">
        <v>66</v>
      </c>
      <c r="B29" s="25" t="s">
        <v>67</v>
      </c>
      <c r="C29" s="10">
        <v>2500</v>
      </c>
      <c r="D29" s="11">
        <v>0</v>
      </c>
      <c r="E29" s="9">
        <f t="shared" si="1"/>
        <v>2500</v>
      </c>
      <c r="F29" s="34"/>
      <c r="I29" s="6"/>
    </row>
    <row r="30" spans="1:9" x14ac:dyDescent="0.2">
      <c r="A30" s="6" t="s">
        <v>52</v>
      </c>
      <c r="B30" s="12" t="s">
        <v>20</v>
      </c>
      <c r="C30" s="10">
        <v>8500</v>
      </c>
      <c r="D30" s="11">
        <v>980</v>
      </c>
      <c r="E30" s="9">
        <f t="shared" si="1"/>
        <v>7520</v>
      </c>
      <c r="F30" s="34"/>
      <c r="I30" s="6"/>
    </row>
    <row r="31" spans="1:9" x14ac:dyDescent="0.2">
      <c r="A31" s="6" t="s">
        <v>53</v>
      </c>
      <c r="B31" s="25" t="s">
        <v>73</v>
      </c>
      <c r="C31" s="10">
        <v>6667</v>
      </c>
      <c r="D31" s="11">
        <v>-4905.32</v>
      </c>
      <c r="E31" s="9">
        <f t="shared" si="1"/>
        <v>11572.32</v>
      </c>
      <c r="F31" s="34"/>
      <c r="I31" s="6"/>
    </row>
    <row r="32" spans="1:9" x14ac:dyDescent="0.2">
      <c r="A32" s="6" t="s">
        <v>54</v>
      </c>
      <c r="B32" s="12" t="s">
        <v>21</v>
      </c>
      <c r="C32" s="10">
        <v>2000</v>
      </c>
      <c r="D32" s="11">
        <v>349.18</v>
      </c>
      <c r="E32" s="9">
        <f t="shared" si="1"/>
        <v>1650.82</v>
      </c>
      <c r="F32" s="34"/>
      <c r="I32" s="6"/>
    </row>
    <row r="33" spans="1:9" x14ac:dyDescent="0.2">
      <c r="A33" s="24" t="s">
        <v>47</v>
      </c>
      <c r="B33" s="25" t="s">
        <v>74</v>
      </c>
      <c r="C33" s="10">
        <v>20000</v>
      </c>
      <c r="D33" s="11">
        <v>11485.54</v>
      </c>
      <c r="E33" s="9">
        <f t="shared" si="1"/>
        <v>8514.4599999999991</v>
      </c>
      <c r="F33" s="34"/>
      <c r="I33" s="6"/>
    </row>
    <row r="34" spans="1:9" x14ac:dyDescent="0.2">
      <c r="A34" s="6" t="s">
        <v>56</v>
      </c>
      <c r="B34" s="12" t="s">
        <v>22</v>
      </c>
      <c r="C34" s="10">
        <v>96737.59</v>
      </c>
      <c r="D34" s="11">
        <v>43920.87</v>
      </c>
      <c r="E34" s="9">
        <f t="shared" si="1"/>
        <v>52816.719999999994</v>
      </c>
      <c r="F34" s="34"/>
      <c r="I34" s="6"/>
    </row>
    <row r="35" spans="1:9" x14ac:dyDescent="0.2">
      <c r="A35" s="6" t="s">
        <v>57</v>
      </c>
      <c r="B35" s="12" t="s">
        <v>23</v>
      </c>
      <c r="C35" s="10">
        <v>5000</v>
      </c>
      <c r="D35" s="11">
        <v>0</v>
      </c>
      <c r="E35" s="9">
        <f t="shared" si="1"/>
        <v>5000</v>
      </c>
      <c r="F35" s="34"/>
      <c r="I35" s="6"/>
    </row>
    <row r="36" spans="1:9" x14ac:dyDescent="0.2">
      <c r="A36" s="6" t="s">
        <v>58</v>
      </c>
      <c r="B36" s="25" t="s">
        <v>68</v>
      </c>
      <c r="C36" s="10">
        <v>2000</v>
      </c>
      <c r="D36" s="11">
        <v>0</v>
      </c>
      <c r="E36" s="9">
        <f t="shared" si="1"/>
        <v>2000</v>
      </c>
      <c r="F36" s="34"/>
      <c r="I36" s="6"/>
    </row>
    <row r="37" spans="1:9" x14ac:dyDescent="0.2">
      <c r="A37" s="6" t="s">
        <v>59</v>
      </c>
      <c r="B37" s="12" t="s">
        <v>24</v>
      </c>
      <c r="C37" s="10">
        <v>13000</v>
      </c>
      <c r="D37" s="11">
        <v>3571.89</v>
      </c>
      <c r="E37" s="9">
        <f t="shared" si="1"/>
        <v>9428.11</v>
      </c>
      <c r="F37" s="34"/>
      <c r="I37" s="6"/>
    </row>
    <row r="38" spans="1:9" x14ac:dyDescent="0.2">
      <c r="A38" s="6" t="s">
        <v>60</v>
      </c>
      <c r="B38" s="12" t="s">
        <v>25</v>
      </c>
      <c r="C38" s="10">
        <v>2000</v>
      </c>
      <c r="D38" s="11">
        <v>0</v>
      </c>
      <c r="E38" s="9">
        <f t="shared" si="1"/>
        <v>2000</v>
      </c>
      <c r="F38" s="34"/>
      <c r="I38" s="6"/>
    </row>
    <row r="39" spans="1:9" x14ac:dyDescent="0.2">
      <c r="A39" s="6" t="s">
        <v>61</v>
      </c>
      <c r="B39" s="12" t="s">
        <v>26</v>
      </c>
      <c r="C39" s="10">
        <v>1500</v>
      </c>
      <c r="D39" s="11">
        <v>0</v>
      </c>
      <c r="E39" s="9">
        <f t="shared" si="1"/>
        <v>1500</v>
      </c>
      <c r="F39" s="34"/>
      <c r="I39" s="6"/>
    </row>
    <row r="40" spans="1:9" x14ac:dyDescent="0.2">
      <c r="A40" s="24" t="s">
        <v>55</v>
      </c>
      <c r="B40" s="25" t="s">
        <v>75</v>
      </c>
      <c r="C40" s="13">
        <v>48000</v>
      </c>
      <c r="D40" s="14">
        <v>10594.3</v>
      </c>
      <c r="E40" s="41">
        <f t="shared" si="1"/>
        <v>37405.699999999997</v>
      </c>
      <c r="F40" s="35"/>
      <c r="I40" s="6"/>
    </row>
    <row r="41" spans="1:9" s="19" customFormat="1" x14ac:dyDescent="0.2">
      <c r="A41" s="15" t="s">
        <v>27</v>
      </c>
      <c r="B41" s="18"/>
      <c r="C41" s="16">
        <f>SUM(C21:C40)</f>
        <v>241127.59</v>
      </c>
      <c r="D41" s="16">
        <f>SUM(D21:D40)</f>
        <v>64896.460000000006</v>
      </c>
      <c r="E41" s="16">
        <f>SUM(E21:E40)</f>
        <v>176231.13</v>
      </c>
      <c r="F41" s="16">
        <f>SUM(F21:F39)</f>
        <v>3096</v>
      </c>
      <c r="G41" s="38" t="s">
        <v>71</v>
      </c>
    </row>
    <row r="42" spans="1:9" x14ac:dyDescent="0.2">
      <c r="A42" s="6"/>
      <c r="B42" s="6"/>
      <c r="C42" s="20"/>
      <c r="F42" s="20"/>
    </row>
    <row r="43" spans="1:9" x14ac:dyDescent="0.2">
      <c r="A43" s="19" t="s">
        <v>28</v>
      </c>
      <c r="C43" s="11">
        <v>10662</v>
      </c>
      <c r="D43" s="11">
        <f>D18-D41</f>
        <v>-38106.87000000001</v>
      </c>
      <c r="E43" s="42">
        <f>E41-(-E18)</f>
        <v>-48768.869999999995</v>
      </c>
      <c r="F43" s="11">
        <f>F18-F41</f>
        <v>-3096</v>
      </c>
      <c r="G43" s="38" t="s">
        <v>71</v>
      </c>
    </row>
    <row r="44" spans="1:9" x14ac:dyDescent="0.2">
      <c r="C44" s="17"/>
      <c r="F44" s="17"/>
    </row>
    <row r="45" spans="1:9" x14ac:dyDescent="0.2">
      <c r="A45" s="19" t="s">
        <v>29</v>
      </c>
      <c r="C45" s="17"/>
      <c r="F45" s="17"/>
    </row>
    <row r="46" spans="1:9" x14ac:dyDescent="0.2">
      <c r="A46" s="1" t="s">
        <v>43</v>
      </c>
      <c r="B46" s="1" t="s">
        <v>78</v>
      </c>
      <c r="C46" s="14">
        <v>10662</v>
      </c>
      <c r="D46" s="14">
        <v>0</v>
      </c>
      <c r="E46" s="14">
        <v>12652</v>
      </c>
      <c r="F46" s="37"/>
    </row>
    <row r="47" spans="1:9" x14ac:dyDescent="0.2">
      <c r="A47" s="15" t="s">
        <v>30</v>
      </c>
      <c r="C47" s="16">
        <f>SUM(C46)</f>
        <v>10662</v>
      </c>
      <c r="D47" s="16">
        <f>SUM(D46)</f>
        <v>0</v>
      </c>
      <c r="E47" s="16">
        <f>SUM(E46)</f>
        <v>12652</v>
      </c>
      <c r="F47" s="16">
        <f>SUM(F46)</f>
        <v>0</v>
      </c>
      <c r="G47" s="38" t="s">
        <v>71</v>
      </c>
    </row>
    <row r="48" spans="1:9" x14ac:dyDescent="0.2">
      <c r="C48" s="17"/>
      <c r="F48" s="17"/>
    </row>
    <row r="49" spans="1:7" x14ac:dyDescent="0.2">
      <c r="C49" s="17"/>
      <c r="F49" s="17"/>
    </row>
    <row r="50" spans="1:7" x14ac:dyDescent="0.2">
      <c r="A50" s="19" t="s">
        <v>31</v>
      </c>
      <c r="C50" s="9">
        <f>C41+C47</f>
        <v>251789.59</v>
      </c>
      <c r="D50" s="9">
        <f>D41+D47</f>
        <v>64896.460000000006</v>
      </c>
      <c r="E50" s="43">
        <f>+C50-D50</f>
        <v>186893.13</v>
      </c>
      <c r="F50" s="9">
        <f>F41+F47</f>
        <v>3096</v>
      </c>
      <c r="G50" s="38" t="s">
        <v>71</v>
      </c>
    </row>
    <row r="51" spans="1:7" x14ac:dyDescent="0.2">
      <c r="C51" s="17"/>
      <c r="F51" s="17"/>
    </row>
    <row r="52" spans="1:7" x14ac:dyDescent="0.2">
      <c r="C52" s="17"/>
      <c r="F52" s="17"/>
    </row>
    <row r="53" spans="1:7" ht="13.5" thickBot="1" x14ac:dyDescent="0.25">
      <c r="A53" s="21" t="s">
        <v>32</v>
      </c>
      <c r="C53" s="22">
        <f>C18-C50</f>
        <v>0</v>
      </c>
      <c r="D53" s="22">
        <f>D18-D50</f>
        <v>-38106.87000000001</v>
      </c>
      <c r="E53" s="22">
        <f>+E18+E50</f>
        <v>-38106.869999999995</v>
      </c>
      <c r="F53" s="22">
        <f>F18-F50</f>
        <v>-3096</v>
      </c>
      <c r="G53" s="38" t="s">
        <v>71</v>
      </c>
    </row>
    <row r="54" spans="1:7" ht="13.5" thickTop="1" x14ac:dyDescent="0.2">
      <c r="A54" s="23" t="s">
        <v>33</v>
      </c>
    </row>
  </sheetData>
  <sheetProtection selectLockedCells="1" selectUnlockedCells="1"/>
  <mergeCells count="8">
    <mergeCell ref="A5:G5"/>
    <mergeCell ref="B20:G20"/>
    <mergeCell ref="H3:K3"/>
    <mergeCell ref="A1:G1"/>
    <mergeCell ref="A2:G2"/>
    <mergeCell ref="A3:G3"/>
    <mergeCell ref="A4:G4"/>
    <mergeCell ref="A6:G6"/>
  </mergeCells>
  <printOptions horizontalCentered="1" gridLines="1"/>
  <pageMargins left="0.25" right="0.25" top="0.25" bottom="0.25" header="0.25" footer="0.25"/>
  <pageSetup scale="74" orientation="portrait" r:id="rId1"/>
  <headerFooter alignWithMargins="0"/>
  <rowBreaks count="1" manualBreakCount="1">
    <brk id="54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8" ma:contentTypeDescription="Create a new document." ma:contentTypeScope="" ma:versionID="e607d2ca70058dc71a2343408c245921">
  <xsd:schema xmlns:xsd="http://www.w3.org/2001/XMLSchema" xmlns:xs="http://www.w3.org/2001/XMLSchema" xmlns:p="http://schemas.microsoft.com/office/2006/metadata/properties" xmlns:ns3="5438aeec-dcb5-406c-96cc-83e0291ed53e" targetNamespace="http://schemas.microsoft.com/office/2006/metadata/properties" ma:root="true" ma:fieldsID="0130c0240e3457bd5b2bdc7125e2c0c2" ns3:_=""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F4CECC-C2BE-416B-B2DF-B7AE157B6C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6B7BC2-A605-4652-857D-CBA74B19E0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D0CB53-55D4-4D5D-B619-931960CA9328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5438aeec-dcb5-406c-96cc-83e0291ed53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FY22 Budget Template</vt:lpstr>
      <vt:lpstr>'FY22 Budget Template'!Print_Area</vt:lpstr>
      <vt:lpstr>'FY22 Budget Template'!Report.Next.Up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2018-04-25T19:29:32Z</cp:lastPrinted>
  <dcterms:created xsi:type="dcterms:W3CDTF">2016-08-31T14:10:12Z</dcterms:created>
  <dcterms:modified xsi:type="dcterms:W3CDTF">2021-05-10T23:23:38Z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